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3735" tabRatio="587" activeTab="4"/>
  </bookViews>
  <sheets>
    <sheet name="tg" sheetId="1" r:id="rId1"/>
    <sheet name="postes" sheetId="2" r:id="rId2"/>
    <sheet name="di" sheetId="3" r:id="rId3"/>
    <sheet name="recap" sheetId="4" r:id="rId4"/>
    <sheet name="ANNEXE1" sheetId="5" r:id="rId5"/>
    <sheet name="ANNEXE 2" sheetId="6" r:id="rId6"/>
  </sheets>
  <definedNames>
    <definedName name="_xlnm.Print_Titles" localSheetId="1">'postes'!$4:$5</definedName>
    <definedName name="_xlnm.Print_Titles" localSheetId="0">'tg'!$1:$2</definedName>
  </definedNames>
  <calcPr fullCalcOnLoad="1"/>
</workbook>
</file>

<file path=xl/comments1.xml><?xml version="1.0" encoding="utf-8"?>
<comments xmlns="http://schemas.openxmlformats.org/spreadsheetml/2006/main">
  <authors>
    <author>ELECTRICITE1</author>
  </authors>
  <commentList>
    <comment ref="B6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C6" authorId="0">
      <text>
        <r>
          <rPr>
            <sz val="9"/>
            <rFont val="Tahoma"/>
            <family val="0"/>
          </rPr>
          <t xml:space="preserve">ne pas porter de chiffre
</t>
        </r>
      </text>
    </comment>
    <comment ref="D6" authorId="0">
      <text>
        <r>
          <rPr>
            <sz val="9"/>
            <rFont val="Tahoma"/>
            <family val="0"/>
          </rPr>
          <t xml:space="preserve">ne pas porter de chiffre
</t>
        </r>
      </text>
    </comment>
    <comment ref="B8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C8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D8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E6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F6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G6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H6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I6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F8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G8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H8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I8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B1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C1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D1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E1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F1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G1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H1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I1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B1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C1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D1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E1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F1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G1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H1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I1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B17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C17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D17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E17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F17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G17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H17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I17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B2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C2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D2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E2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F2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G2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H2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I2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I24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B30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C30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D30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E30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F30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G30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H30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I30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B34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C34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D34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E34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F34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G34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H34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I34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B41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C41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D41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E41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F41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G41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H41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I41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B4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C4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D4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E4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F4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G4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H4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I4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B45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C45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D45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E45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F45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G45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H45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I45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B5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C5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D5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E5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F5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G5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H5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I52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B5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C5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D5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E5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F5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G5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H5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I53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B57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C57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D57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E57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F57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G57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H57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I57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B61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C61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D61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E61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F61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G61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H61" authorId="0">
      <text>
        <r>
          <rPr>
            <sz val="9"/>
            <rFont val="Tahoma"/>
            <family val="0"/>
          </rPr>
          <t xml:space="preserve">nre pas porter de chiffres
</t>
        </r>
      </text>
    </comment>
    <comment ref="I61" authorId="0">
      <text>
        <r>
          <rPr>
            <sz val="9"/>
            <rFont val="Tahoma"/>
            <family val="0"/>
          </rPr>
          <t xml:space="preserve">nre pas porter de chiffres
</t>
        </r>
      </text>
    </comment>
  </commentList>
</comments>
</file>

<file path=xl/sharedStrings.xml><?xml version="1.0" encoding="utf-8"?>
<sst xmlns="http://schemas.openxmlformats.org/spreadsheetml/2006/main" count="253" uniqueCount="174">
  <si>
    <t>FERME</t>
  </si>
  <si>
    <t>CODIQUE</t>
  </si>
  <si>
    <t>DESIGNATION DES POSTES</t>
  </si>
  <si>
    <t>ABSENCES AUTORISEES</t>
  </si>
  <si>
    <t>GREVISTES</t>
  </si>
  <si>
    <t>A</t>
  </si>
  <si>
    <t>B</t>
  </si>
  <si>
    <t>C</t>
  </si>
  <si>
    <t>TOTAL</t>
  </si>
  <si>
    <t>AUTERIVE</t>
  </si>
  <si>
    <t>MONTGISCARD-BAZIEGE</t>
  </si>
  <si>
    <t>CARAMAN</t>
  </si>
  <si>
    <t>CASTANET</t>
  </si>
  <si>
    <t>CAZERES</t>
  </si>
  <si>
    <t>FRONTON</t>
  </si>
  <si>
    <t>GRENADE</t>
  </si>
  <si>
    <t>MURET</t>
  </si>
  <si>
    <t>NAILLOUX</t>
  </si>
  <si>
    <t>REVEL</t>
  </si>
  <si>
    <t>RIEUMES</t>
  </si>
  <si>
    <t>SAINT-LYS</t>
  </si>
  <si>
    <t>BASSO CAMBO</t>
  </si>
  <si>
    <t>BALMA</t>
  </si>
  <si>
    <t>L'UNION</t>
  </si>
  <si>
    <t>AUCAMVILLE</t>
  </si>
  <si>
    <t>BLAGNAC</t>
  </si>
  <si>
    <t>CUGNAUX</t>
  </si>
  <si>
    <t>TOULOUSE AMENDES</t>
  </si>
  <si>
    <t>TOULOUSE MUNICIPALE</t>
  </si>
  <si>
    <t>CHU</t>
  </si>
  <si>
    <t>HOPITAL MARCHANT</t>
  </si>
  <si>
    <t>VILLEFRANCHE</t>
  </si>
  <si>
    <t>COLOMIERS</t>
  </si>
  <si>
    <t>PAIERIE REGIONALE</t>
  </si>
  <si>
    <t>ASPET</t>
  </si>
  <si>
    <t>AURIGNAC</t>
  </si>
  <si>
    <t>BAGNERES DE LUCHON</t>
  </si>
  <si>
    <t>BOULOGNE SUR GESSE</t>
  </si>
  <si>
    <t>ISLE EN DODON</t>
  </si>
  <si>
    <t>MONTREJEAU</t>
  </si>
  <si>
    <t>SAINT-BEAT</t>
  </si>
  <si>
    <t>ST-GAUDENS MLE</t>
  </si>
  <si>
    <t>SALIES DU SALAT</t>
  </si>
  <si>
    <t>TG</t>
  </si>
  <si>
    <t>EFFECTIFS REEL</t>
  </si>
  <si>
    <t>POURCENTAGE</t>
  </si>
  <si>
    <t>EFFECTIF DEVANT ETRE PRESENT</t>
  </si>
  <si>
    <t>O</t>
  </si>
  <si>
    <t>F</t>
  </si>
  <si>
    <t>TOTAL GENERAL</t>
  </si>
  <si>
    <t>DI</t>
  </si>
  <si>
    <t>TOTAL DI</t>
  </si>
  <si>
    <t>RENSEIGNEMENTS</t>
  </si>
  <si>
    <t>À FOURNIR AU BUREAU 2A</t>
  </si>
  <si>
    <t>À L'OCCASION DES MOUVEMENTS DE GRÈVE</t>
  </si>
  <si>
    <t>-------------</t>
  </si>
  <si>
    <t>COMPTE-RENDU DU JOUR</t>
  </si>
  <si>
    <t>DEPARTEMENT de la HAUTE GARONNE</t>
  </si>
  <si>
    <t>Ensemble des personnels</t>
  </si>
  <si>
    <t>dont DI</t>
  </si>
  <si>
    <t>Effectifs devant être présents</t>
  </si>
  <si>
    <t>Agents grévistes</t>
  </si>
  <si>
    <t>Taux de participation</t>
  </si>
  <si>
    <t>Situation des postes comptables</t>
  </si>
  <si>
    <t>Fonctionnement des guichets et service de caisse des postes centralisateurs :</t>
  </si>
  <si>
    <t xml:space="preserve">Préciser les applications fermées le cas échéant : </t>
  </si>
  <si>
    <t>--------------</t>
  </si>
  <si>
    <t>Cadres A</t>
  </si>
  <si>
    <t>Cadres B</t>
  </si>
  <si>
    <t>Nombre de poste non-centralisateurs fermés :</t>
  </si>
  <si>
    <t>sur</t>
  </si>
  <si>
    <t xml:space="preserve">        Département informatique :   totalement ouvert   -   totalement fermé</t>
  </si>
  <si>
    <t xml:space="preserve">                                                        partiellement ouvert   -   partiellement fermé</t>
  </si>
  <si>
    <t xml:space="preserve"> RF TOULOUSE MUNICIPALE :</t>
  </si>
  <si>
    <t xml:space="preserve">DEPARTEMENT </t>
  </si>
  <si>
    <t>de la HAUTE GARONNE</t>
  </si>
  <si>
    <t>PERSONNELS DES SERVICES DECONCENTRES DU TRESOR</t>
  </si>
  <si>
    <t>I - NOMBRE ET POURCENTAGE DES AGENTS AYANT CESSE LE TRAVAIL :</t>
  </si>
  <si>
    <t>CATEGORIES DE PERSONNELS</t>
  </si>
  <si>
    <t>POSTES CENTRALISATEURS</t>
  </si>
  <si>
    <t>Effectifs des personnels devant être présents</t>
  </si>
  <si>
    <t>Nombre d'agents grévistes</t>
  </si>
  <si>
    <t>Pourcentage d'agents grévistes</t>
  </si>
  <si>
    <t>CD</t>
  </si>
  <si>
    <t>TOTAUX</t>
  </si>
  <si>
    <t>POSTES NON CENTRALISATEURS</t>
  </si>
  <si>
    <t>TOTAL POSTES CENTRALISATEURS ET NON CENTRALISATEURS</t>
  </si>
  <si>
    <t>II - NOMBRE DES POSTES COMPTABLES NON CENTRALISATEURS FERMES :</t>
  </si>
  <si>
    <t>III - FONCTIONNEMENT DES GUICHETS ET DU SERVICE CAISSE DES POSTES CENTRALISATEURS  :</t>
  </si>
  <si>
    <t>ANNEXE 2</t>
  </si>
  <si>
    <t>MEEF(170)</t>
  </si>
  <si>
    <t>PRODUITS DIVERS-AMENDES(336)</t>
  </si>
  <si>
    <t>DIVISION CORRESPONDANTS-EPARGNE(400)</t>
  </si>
  <si>
    <t>GESTION DES COMPTES(410)</t>
  </si>
  <si>
    <t>COMPTABILITE(610)</t>
  </si>
  <si>
    <t>DEPARTEMENT INFORMATIQUE(800)</t>
  </si>
  <si>
    <t>DI - ETUDES(802)</t>
  </si>
  <si>
    <t>DI - RESEAU(850)</t>
  </si>
  <si>
    <t xml:space="preserve">DI - EXPLOITATION-SAISIE DES DONNEES(810) </t>
  </si>
  <si>
    <t>LIAISON-PAYE(822)</t>
  </si>
  <si>
    <t>LIAISON-RECOUVREMENT(823)</t>
  </si>
  <si>
    <t>LIAISON-PENSIONS(825)</t>
  </si>
  <si>
    <t xml:space="preserve">LISTE DES POSTES </t>
  </si>
  <si>
    <t>PAIERIE DEPARTEMENT</t>
  </si>
  <si>
    <t>HELIOS (0560)</t>
  </si>
  <si>
    <t>GREVE DU                                                                  DESIGNATION DES SERVICES</t>
  </si>
  <si>
    <t>VALLEE TARN ET GIROU</t>
  </si>
  <si>
    <t>POLE REDEVANCE</t>
  </si>
  <si>
    <t>POLE INTERREGIONAL APUREMENT ADMINIS 556</t>
  </si>
  <si>
    <t>CFPU(750)</t>
  </si>
  <si>
    <t>CONTRÔLE REDEVANCE SCRA 0968</t>
  </si>
  <si>
    <t>REGIE (371)</t>
  </si>
  <si>
    <t xml:space="preserve">Cadres C </t>
  </si>
  <si>
    <t>DA2E (201)</t>
  </si>
  <si>
    <t>CONTENTIEUX OFFENSIF</t>
  </si>
  <si>
    <t>SERVICES FINANCIERS</t>
  </si>
  <si>
    <t>DRCA</t>
  </si>
  <si>
    <t>TOULOUSE CITE</t>
  </si>
  <si>
    <t>VOLVESTRE</t>
  </si>
  <si>
    <t>RF PAIERIE DEPARTEMENTALE</t>
  </si>
  <si>
    <t>EQUIPE ERR ERD</t>
  </si>
  <si>
    <t>CPS</t>
  </si>
  <si>
    <t>FONDS STRUCTURELS EUROPEENS 110</t>
  </si>
  <si>
    <t>CELLULE IMMOBILIERE 0722</t>
  </si>
  <si>
    <t>ANIMATION RECOUVREMENT (0347)</t>
  </si>
  <si>
    <t>RECOUVREMENT + HUISSIER(331)</t>
  </si>
  <si>
    <t>CONTRÔLE QUALITE COMPTABLE (0150)</t>
  </si>
  <si>
    <t>DOMAINES - DIRECTION</t>
  </si>
  <si>
    <t>DOMAINES - BRIGADE EVALUATION</t>
  </si>
  <si>
    <t>DOMAINE  - POLE GESTION PATRIMOINE PRIVE</t>
  </si>
  <si>
    <t>DOMAINE - GESTION CITE ADMINISTRATIVE</t>
  </si>
  <si>
    <t>DOMAINE DGI</t>
  </si>
  <si>
    <t xml:space="preserve">CONTENTIEUX(333) </t>
  </si>
  <si>
    <t>RANGUEIL</t>
  </si>
  <si>
    <r>
      <t xml:space="preserve">         Trésorerie Générale  :</t>
    </r>
    <r>
      <rPr>
        <sz val="12"/>
        <rFont val="Times New Roman"/>
        <family val="1"/>
      </rPr>
      <t xml:space="preserve">    fonctionnement normal   </t>
    </r>
  </si>
  <si>
    <t xml:space="preserve">        Département informatique :  </t>
  </si>
  <si>
    <t>CEPL GESTION(515)</t>
  </si>
  <si>
    <r>
      <t>DOMAINE -</t>
    </r>
    <r>
      <rPr>
        <b/>
        <sz val="10"/>
        <rFont val="Arial"/>
        <family val="2"/>
      </rPr>
      <t>INTEGRE DGCP</t>
    </r>
  </si>
  <si>
    <t>DIRECTION(150)+DEL INTEREGION</t>
  </si>
  <si>
    <t>CONTRÔLE GESTION</t>
  </si>
  <si>
    <t xml:space="preserve">   caisse ouverte   –   guichets ouverts</t>
  </si>
  <si>
    <t>SIP BALMA</t>
  </si>
  <si>
    <t>SIP COLOMIERS</t>
  </si>
  <si>
    <t>PRS</t>
  </si>
  <si>
    <t>POLE GESTION PUBLIQUE</t>
  </si>
  <si>
    <t>POLE GESTION FISCALE</t>
  </si>
  <si>
    <t>POLE PILOTAGE ET RESSOURCES</t>
  </si>
  <si>
    <t>SERVICE RESSOURCES HUMAINES (710)</t>
  </si>
  <si>
    <t xml:space="preserve">DIVISION GESTION RH </t>
  </si>
  <si>
    <t>DIVISION BUDGET LOTISTIQUE IMMOBILIER</t>
  </si>
  <si>
    <t>BUDGET ACHAT</t>
  </si>
  <si>
    <t>DIVISION MISSION EXPERTISE ECONOMIQUE</t>
  </si>
  <si>
    <t>DIVISION COLLECTIVITES LOCALES</t>
  </si>
  <si>
    <t>DIVISION COMPTABILITE</t>
  </si>
  <si>
    <t>DIVISION DE LA DEPENSE</t>
  </si>
  <si>
    <t>DIVISION DOMAINE</t>
  </si>
  <si>
    <t>MISSION AUDIT ET CONSEIL</t>
  </si>
  <si>
    <t>LOGISTIQUE (740)</t>
  </si>
  <si>
    <t>DIVISION STRATEGIE CONTRÔLE GESTION QUALITE DE SERVICE</t>
  </si>
  <si>
    <t>CONTRÔLE FINANCIER REGIONAL</t>
  </si>
  <si>
    <t>POLE DEPENSE</t>
  </si>
  <si>
    <t>MISSION SECRETARIAT GAL + COMMUNICATION</t>
  </si>
  <si>
    <t>PFDL+ SDFDL (555)</t>
  </si>
  <si>
    <t>EXPERTISE ET ETUDES</t>
  </si>
  <si>
    <t>DEMATERIALISATION</t>
  </si>
  <si>
    <t>DIVISION AFFAIRES JURIDIQUES CONTENTIEUX</t>
  </si>
  <si>
    <t>DIVISION FISCALITE DES PARTICULIERS</t>
  </si>
  <si>
    <t>POSTE</t>
  </si>
  <si>
    <t>MOUVEMENT DU 21 janvier 2010</t>
  </si>
  <si>
    <t>dont CPS</t>
  </si>
  <si>
    <t xml:space="preserve">                                                         ouvert  </t>
  </si>
  <si>
    <r>
      <t xml:space="preserve">         Trésorerie Générale  :</t>
    </r>
    <r>
      <rPr>
        <sz val="12"/>
        <rFont val="Times New Roman"/>
        <family val="1"/>
      </rPr>
      <t xml:space="preserve">    fonctionnement normal  </t>
    </r>
  </si>
  <si>
    <t xml:space="preserve"> fonctionnement normal  </t>
  </si>
  <si>
    <t>AYANT PARTICIPE AU MOUVEMENT DE GREVE DU 21 JANVIER 2010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</si>
</sst>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d\ mmmm\ yyyy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sz val="16"/>
      <name val="Times New Roman"/>
      <family val="1"/>
    </font>
    <font>
      <b/>
      <sz val="16"/>
      <name val="Albertus Extra Bold"/>
      <family val="2"/>
    </font>
    <font>
      <sz val="11"/>
      <color indexed="10"/>
      <name val="Times New Roman"/>
      <family val="1"/>
    </font>
    <font>
      <i/>
      <vertAlign val="superscript"/>
      <sz val="10"/>
      <color indexed="10"/>
      <name val="Times New Roman"/>
      <family val="1"/>
    </font>
    <font>
      <sz val="9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right"/>
    </xf>
    <xf numFmtId="10" fontId="0" fillId="2" borderId="2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0" fontId="0" fillId="0" borderId="2" xfId="0" applyNumberFormat="1" applyBorder="1" applyAlignment="1">
      <alignment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0" fontId="5" fillId="0" borderId="17" xfId="0" applyNumberFormat="1" applyFont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7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" fontId="5" fillId="0" borderId="17" xfId="0" applyNumberFormat="1" applyFont="1" applyBorder="1" applyAlignment="1">
      <alignment horizontal="center" vertical="center"/>
    </xf>
    <xf numFmtId="10" fontId="5" fillId="0" borderId="23" xfId="0" applyNumberFormat="1" applyFont="1" applyBorder="1" applyAlignment="1">
      <alignment horizontal="center" vertical="center"/>
    </xf>
    <xf numFmtId="10" fontId="5" fillId="0" borderId="26" xfId="0" applyNumberFormat="1" applyFont="1" applyBorder="1" applyAlignment="1">
      <alignment horizontal="center" vertical="center"/>
    </xf>
    <xf numFmtId="10" fontId="5" fillId="0" borderId="28" xfId="0" applyNumberFormat="1" applyFont="1" applyBorder="1" applyAlignment="1">
      <alignment horizontal="center" vertical="center"/>
    </xf>
    <xf numFmtId="10" fontId="5" fillId="0" borderId="29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5" xfId="0" applyFill="1" applyBorder="1" applyAlignment="1">
      <alignment/>
    </xf>
    <xf numFmtId="0" fontId="0" fillId="0" borderId="0" xfId="0" applyAlignment="1">
      <alignment horizontal="centerContinuous"/>
    </xf>
    <xf numFmtId="0" fontId="17" fillId="0" borderId="0" xfId="0" applyFont="1" applyAlignment="1">
      <alignment horizontal="centerContinuous"/>
    </xf>
    <xf numFmtId="0" fontId="0" fillId="0" borderId="30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0" fontId="5" fillId="0" borderId="31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1" fontId="0" fillId="0" borderId="0" xfId="17" applyFont="1" applyAlignment="1">
      <alignment/>
    </xf>
    <xf numFmtId="0" fontId="0" fillId="0" borderId="0" xfId="0" applyFont="1" applyAlignment="1">
      <alignment/>
    </xf>
    <xf numFmtId="0" fontId="1" fillId="4" borderId="32" xfId="0" applyFont="1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1" fillId="5" borderId="32" xfId="0" applyFont="1" applyFill="1" applyBorder="1" applyAlignment="1">
      <alignment/>
    </xf>
    <xf numFmtId="0" fontId="0" fillId="5" borderId="33" xfId="0" applyFill="1" applyBorder="1" applyAlignment="1">
      <alignment/>
    </xf>
    <xf numFmtId="0" fontId="1" fillId="2" borderId="32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6" borderId="35" xfId="0" applyFill="1" applyBorder="1" applyAlignment="1">
      <alignment/>
    </xf>
    <xf numFmtId="0" fontId="0" fillId="6" borderId="36" xfId="0" applyFill="1" applyBorder="1" applyAlignment="1">
      <alignment/>
    </xf>
    <xf numFmtId="0" fontId="1" fillId="6" borderId="3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7" borderId="38" xfId="0" applyFont="1" applyFill="1" applyBorder="1" applyAlignment="1">
      <alignment/>
    </xf>
    <xf numFmtId="0" fontId="0" fillId="7" borderId="39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4" xfId="0" applyFill="1" applyBorder="1" applyAlignment="1">
      <alignment/>
    </xf>
    <xf numFmtId="0" fontId="1" fillId="8" borderId="0" xfId="0" applyFont="1" applyFill="1" applyAlignment="1">
      <alignment/>
    </xf>
    <xf numFmtId="0" fontId="0" fillId="8" borderId="2" xfId="0" applyFill="1" applyBorder="1" applyAlignment="1">
      <alignment/>
    </xf>
    <xf numFmtId="0" fontId="1" fillId="5" borderId="33" xfId="0" applyFont="1" applyFill="1" applyBorder="1" applyAlignment="1">
      <alignment/>
    </xf>
    <xf numFmtId="0" fontId="1" fillId="5" borderId="34" xfId="0" applyFont="1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2" xfId="0" applyFill="1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1" fillId="4" borderId="33" xfId="0" applyFont="1" applyFill="1" applyBorder="1" applyAlignment="1">
      <alignment/>
    </xf>
    <xf numFmtId="0" fontId="1" fillId="4" borderId="34" xfId="0" applyFont="1" applyFill="1" applyBorder="1" applyAlignment="1">
      <alignment/>
    </xf>
    <xf numFmtId="171" fontId="1" fillId="4" borderId="32" xfId="17" applyFont="1" applyFill="1" applyBorder="1" applyAlignment="1">
      <alignment/>
    </xf>
    <xf numFmtId="0" fontId="1" fillId="4" borderId="37" xfId="0" applyFont="1" applyFill="1" applyBorder="1" applyAlignment="1">
      <alignment/>
    </xf>
    <xf numFmtId="0" fontId="0" fillId="0" borderId="35" xfId="0" applyBorder="1" applyAlignment="1">
      <alignment/>
    </xf>
    <xf numFmtId="0" fontId="1" fillId="4" borderId="35" xfId="0" applyFont="1" applyFill="1" applyBorder="1" applyAlignment="1">
      <alignment/>
    </xf>
    <xf numFmtId="0" fontId="1" fillId="4" borderId="36" xfId="0" applyFont="1" applyFill="1" applyBorder="1" applyAlignment="1">
      <alignment/>
    </xf>
    <xf numFmtId="0" fontId="1" fillId="7" borderId="32" xfId="0" applyFont="1" applyFill="1" applyBorder="1" applyAlignment="1">
      <alignment/>
    </xf>
    <xf numFmtId="0" fontId="1" fillId="7" borderId="33" xfId="0" applyFont="1" applyFill="1" applyBorder="1" applyAlignment="1">
      <alignment/>
    </xf>
    <xf numFmtId="0" fontId="1" fillId="7" borderId="34" xfId="0" applyFont="1" applyFill="1" applyBorder="1" applyAlignment="1">
      <alignment/>
    </xf>
    <xf numFmtId="0" fontId="1" fillId="7" borderId="32" xfId="0" applyFont="1" applyFill="1" applyBorder="1" applyAlignment="1">
      <alignment wrapText="1"/>
    </xf>
    <xf numFmtId="0" fontId="7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31</xdr:row>
      <xdr:rowOff>161925</xdr:rowOff>
    </xdr:from>
    <xdr:to>
      <xdr:col>6</xdr:col>
      <xdr:colOff>9525</xdr:colOff>
      <xdr:row>33</xdr:row>
      <xdr:rowOff>238125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2876550" y="7896225"/>
          <a:ext cx="21717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               01 53 18 33 45
               01 53 18 33 46</a:t>
          </a:r>
        </a:p>
      </xdr:txBody>
    </xdr:sp>
    <xdr:clientData/>
  </xdr:twoCellAnchor>
  <xdr:twoCellAnchor>
    <xdr:from>
      <xdr:col>1</xdr:col>
      <xdr:colOff>38100</xdr:colOff>
      <xdr:row>31</xdr:row>
      <xdr:rowOff>133350</xdr:rowOff>
    </xdr:from>
    <xdr:to>
      <xdr:col>2</xdr:col>
      <xdr:colOff>457200</xdr:colOff>
      <xdr:row>34</xdr:row>
      <xdr:rowOff>28575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304800" y="7867650"/>
          <a:ext cx="26289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                   01 53 18 37 53
                   01 53 18 36 59</a:t>
          </a:r>
        </a:p>
      </xdr:txBody>
    </xdr:sp>
    <xdr:clientData/>
  </xdr:twoCellAnchor>
  <xdr:twoCellAnchor>
    <xdr:from>
      <xdr:col>0</xdr:col>
      <xdr:colOff>266700</xdr:colOff>
      <xdr:row>30</xdr:row>
      <xdr:rowOff>47625</xdr:rowOff>
    </xdr:from>
    <xdr:to>
      <xdr:col>6</xdr:col>
      <xdr:colOff>9525</xdr:colOff>
      <xdr:row>31</xdr:row>
      <xdr:rowOff>133350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266700" y="7543800"/>
          <a:ext cx="478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DESTINATAIRE : BUREAU 2A</a:t>
          </a:r>
        </a:p>
      </xdr:txBody>
    </xdr:sp>
    <xdr:clientData/>
  </xdr:twoCellAnchor>
  <xdr:twoCellAnchor>
    <xdr:from>
      <xdr:col>0</xdr:col>
      <xdr:colOff>266700</xdr:colOff>
      <xdr:row>34</xdr:row>
      <xdr:rowOff>47625</xdr:rowOff>
    </xdr:from>
    <xdr:to>
      <xdr:col>6</xdr:col>
      <xdr:colOff>9525</xdr:colOff>
      <xdr:row>36</xdr:row>
      <xdr:rowOff>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266700" y="8391525"/>
          <a:ext cx="47815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sophie.bourdoncle@cp.finances.gouv.fr 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anne-marie.klein@cp.finances.gouv.fr
nathalie.lugnier@cp.finances.gouv.fr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25</xdr:row>
      <xdr:rowOff>228600</xdr:rowOff>
    </xdr:from>
    <xdr:to>
      <xdr:col>7</xdr:col>
      <xdr:colOff>581025</xdr:colOff>
      <xdr:row>29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4114800" y="6734175"/>
          <a:ext cx="31242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DESTINATAIRE : BUREAU 2A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FAX : 01 53 18 37 53      TEL : 01 53 18 33 45
              01 53 18 36 59      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01 53 18 33 46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="80" zoomScaleNormal="80" workbookViewId="0" topLeftCell="A1">
      <pane ySplit="2" topLeftCell="BM27" activePane="bottomLeft" state="frozen"/>
      <selection pane="topLeft" activeCell="C14" sqref="C14"/>
      <selection pane="bottomLeft" activeCell="G51" sqref="G51"/>
    </sheetView>
  </sheetViews>
  <sheetFormatPr defaultColWidth="11.421875" defaultRowHeight="12.75"/>
  <cols>
    <col min="1" max="1" width="45.00390625" style="0" customWidth="1"/>
  </cols>
  <sheetData>
    <row r="1" spans="1:9" ht="26.25" customHeight="1" thickBot="1">
      <c r="A1" s="128" t="s">
        <v>105</v>
      </c>
      <c r="B1" s="130" t="s">
        <v>3</v>
      </c>
      <c r="C1" s="130"/>
      <c r="D1" s="130"/>
      <c r="E1" s="131" t="s">
        <v>8</v>
      </c>
      <c r="F1" s="130" t="s">
        <v>4</v>
      </c>
      <c r="G1" s="130"/>
      <c r="H1" s="130"/>
      <c r="I1" s="131" t="s">
        <v>8</v>
      </c>
    </row>
    <row r="2" spans="1:9" ht="17.25" customHeight="1" thickBot="1" thickTop="1">
      <c r="A2" s="129"/>
      <c r="B2" s="14" t="s">
        <v>5</v>
      </c>
      <c r="C2" s="14" t="s">
        <v>6</v>
      </c>
      <c r="D2" s="14" t="s">
        <v>7</v>
      </c>
      <c r="E2" s="132"/>
      <c r="F2" s="14" t="s">
        <v>5</v>
      </c>
      <c r="G2" s="14" t="s">
        <v>6</v>
      </c>
      <c r="H2" s="14" t="s">
        <v>7</v>
      </c>
      <c r="I2" s="132"/>
    </row>
    <row r="3" spans="1:9" ht="18" customHeight="1" thickTop="1">
      <c r="A3" s="102" t="s">
        <v>138</v>
      </c>
      <c r="B3" s="4">
        <v>0</v>
      </c>
      <c r="C3" s="4">
        <v>0</v>
      </c>
      <c r="D3" s="4">
        <v>0</v>
      </c>
      <c r="E3" s="4">
        <f>SUM(B3+C3+D3)</f>
        <v>0</v>
      </c>
      <c r="F3" s="4">
        <v>0</v>
      </c>
      <c r="G3" s="4">
        <v>0</v>
      </c>
      <c r="H3" s="4">
        <v>0</v>
      </c>
      <c r="I3" s="4">
        <f>SUM(F3+G3+H3)</f>
        <v>0</v>
      </c>
    </row>
    <row r="4" spans="1:9" ht="18" customHeight="1" thickBot="1">
      <c r="A4" s="107" t="s">
        <v>161</v>
      </c>
      <c r="B4" s="108"/>
      <c r="C4" s="108"/>
      <c r="D4" s="108"/>
      <c r="E4" s="108">
        <f>SUM(B4+C4+D4)</f>
        <v>0</v>
      </c>
      <c r="F4" s="108"/>
      <c r="G4" s="108"/>
      <c r="H4" s="108"/>
      <c r="I4" s="108">
        <f>SUM(F4+G4+H4)</f>
        <v>0</v>
      </c>
    </row>
    <row r="5" spans="1:9" ht="20.25" customHeight="1" thickBot="1">
      <c r="A5" s="96" t="s">
        <v>156</v>
      </c>
      <c r="B5" s="97">
        <v>0</v>
      </c>
      <c r="C5" s="97">
        <v>0</v>
      </c>
      <c r="D5" s="97">
        <v>0</v>
      </c>
      <c r="E5" s="97">
        <f>SUM(B5+C5+D5)</f>
        <v>0</v>
      </c>
      <c r="F5" s="97">
        <v>0</v>
      </c>
      <c r="G5" s="97">
        <v>0</v>
      </c>
      <c r="H5" s="97">
        <v>0</v>
      </c>
      <c r="I5" s="98">
        <f>SUM(F5+G5+H5)</f>
        <v>0</v>
      </c>
    </row>
    <row r="6" spans="1:9" ht="18" customHeight="1" thickBot="1">
      <c r="A6" s="101" t="s">
        <v>159</v>
      </c>
      <c r="B6" s="99"/>
      <c r="C6" s="99"/>
      <c r="D6" s="99"/>
      <c r="E6" s="99">
        <f>E7</f>
        <v>0</v>
      </c>
      <c r="F6" s="99"/>
      <c r="G6" s="99"/>
      <c r="H6" s="99"/>
      <c r="I6" s="100">
        <f>I7</f>
        <v>3</v>
      </c>
    </row>
    <row r="7" spans="1:9" ht="18" customHeight="1" thickBot="1">
      <c r="A7" t="s">
        <v>160</v>
      </c>
      <c r="B7" s="4">
        <v>0</v>
      </c>
      <c r="C7" s="4">
        <v>1</v>
      </c>
      <c r="D7" s="4">
        <v>2</v>
      </c>
      <c r="E7" s="4"/>
      <c r="F7" s="4">
        <v>0</v>
      </c>
      <c r="G7" s="4">
        <v>0</v>
      </c>
      <c r="H7" s="4">
        <v>3</v>
      </c>
      <c r="I7" s="4">
        <f>SUM(F7+G7+H7)</f>
        <v>3</v>
      </c>
    </row>
    <row r="8" spans="1:9" ht="18" customHeight="1" thickBot="1">
      <c r="A8" s="91" t="s">
        <v>95</v>
      </c>
      <c r="B8" s="92"/>
      <c r="C8" s="92"/>
      <c r="D8" s="92"/>
      <c r="E8" s="92">
        <f>E9+E10+E11</f>
        <v>8</v>
      </c>
      <c r="F8" s="92"/>
      <c r="G8" s="92"/>
      <c r="H8" s="92"/>
      <c r="I8" s="93">
        <f>I9+I10+I11</f>
        <v>4</v>
      </c>
    </row>
    <row r="9" spans="1:9" ht="18" customHeight="1">
      <c r="A9" t="s">
        <v>96</v>
      </c>
      <c r="B9" s="4">
        <v>2</v>
      </c>
      <c r="C9" s="4">
        <v>4</v>
      </c>
      <c r="D9" s="4">
        <v>0</v>
      </c>
      <c r="E9" s="4">
        <f>B9+C9+D9</f>
        <v>6</v>
      </c>
      <c r="F9" s="4">
        <v>1</v>
      </c>
      <c r="G9" s="4">
        <v>1</v>
      </c>
      <c r="H9" s="4">
        <v>0</v>
      </c>
      <c r="I9" s="4">
        <f>SUM(F9+G9+H9)</f>
        <v>2</v>
      </c>
    </row>
    <row r="10" spans="1:9" ht="18" customHeight="1">
      <c r="A10" t="s">
        <v>97</v>
      </c>
      <c r="B10" s="4">
        <v>0</v>
      </c>
      <c r="C10" s="4">
        <v>0</v>
      </c>
      <c r="D10" s="4">
        <v>1</v>
      </c>
      <c r="E10" s="4">
        <f>B10+C10+D10</f>
        <v>1</v>
      </c>
      <c r="F10" s="4">
        <v>1</v>
      </c>
      <c r="G10" s="4">
        <v>1</v>
      </c>
      <c r="H10" s="4">
        <v>0</v>
      </c>
      <c r="I10" s="4">
        <f>SUM(F10+G10+H10)</f>
        <v>2</v>
      </c>
    </row>
    <row r="11" spans="1:9" ht="18" customHeight="1" thickBot="1">
      <c r="A11" t="s">
        <v>98</v>
      </c>
      <c r="B11" s="4">
        <v>0</v>
      </c>
      <c r="C11" s="4">
        <v>0</v>
      </c>
      <c r="D11" s="4">
        <v>1</v>
      </c>
      <c r="E11" s="4">
        <f>B11+C11+D11</f>
        <v>1</v>
      </c>
      <c r="F11" s="4">
        <v>0</v>
      </c>
      <c r="G11" s="4">
        <v>0</v>
      </c>
      <c r="H11" s="4">
        <v>0</v>
      </c>
      <c r="I11" s="4">
        <f>SUM(F11+G11+H11)</f>
        <v>0</v>
      </c>
    </row>
    <row r="12" spans="1:9" ht="18" customHeight="1" thickBot="1">
      <c r="A12" s="94" t="s">
        <v>144</v>
      </c>
      <c r="B12" s="95"/>
      <c r="C12" s="95"/>
      <c r="D12" s="95"/>
      <c r="E12" s="109">
        <f>E13+E17+E23+E30+E34+E40</f>
        <v>21</v>
      </c>
      <c r="F12" s="95"/>
      <c r="G12" s="95"/>
      <c r="H12" s="95"/>
      <c r="I12" s="110">
        <f>I13+I17+I23+I30+I34+I40</f>
        <v>28</v>
      </c>
    </row>
    <row r="13" spans="1:9" ht="18" customHeight="1" thickBot="1">
      <c r="A13" s="94" t="s">
        <v>151</v>
      </c>
      <c r="B13" s="95"/>
      <c r="C13" s="95"/>
      <c r="D13" s="95"/>
      <c r="E13" s="109">
        <f>E14+E15+E16</f>
        <v>0</v>
      </c>
      <c r="F13" s="95"/>
      <c r="G13" s="95"/>
      <c r="H13" s="95"/>
      <c r="I13" s="110">
        <f>I14+I15+I16</f>
        <v>1</v>
      </c>
    </row>
    <row r="14" spans="1:9" ht="18" customHeight="1">
      <c r="A14" t="s">
        <v>113</v>
      </c>
      <c r="B14" s="4">
        <v>0</v>
      </c>
      <c r="C14" s="4">
        <v>0</v>
      </c>
      <c r="D14" s="4">
        <v>0</v>
      </c>
      <c r="E14" s="4">
        <f>SUM(B14+C14+D14)</f>
        <v>0</v>
      </c>
      <c r="F14" s="4">
        <v>1</v>
      </c>
      <c r="G14" s="4">
        <v>0</v>
      </c>
      <c r="H14" s="4">
        <v>0</v>
      </c>
      <c r="I14" s="4">
        <f>SUM(F14+G14+H14)</f>
        <v>1</v>
      </c>
    </row>
    <row r="15" spans="1:9" ht="18" customHeight="1">
      <c r="A15" t="s">
        <v>90</v>
      </c>
      <c r="B15" s="4"/>
      <c r="C15" s="4"/>
      <c r="D15" s="4"/>
      <c r="E15" s="4">
        <f>SUM(B15+C15+D15)</f>
        <v>0</v>
      </c>
      <c r="F15" s="4"/>
      <c r="G15" s="4"/>
      <c r="H15" s="4"/>
      <c r="I15" s="4">
        <f>SUM(F15+G15+H15)</f>
        <v>0</v>
      </c>
    </row>
    <row r="16" spans="1:9" ht="18" customHeight="1" thickBot="1">
      <c r="A16" t="s">
        <v>116</v>
      </c>
      <c r="B16" s="17">
        <v>0</v>
      </c>
      <c r="C16" s="17">
        <v>0</v>
      </c>
      <c r="D16" s="17">
        <v>0</v>
      </c>
      <c r="E16" s="4">
        <f>SUM(B16+C16+D16)</f>
        <v>0</v>
      </c>
      <c r="F16" s="4">
        <v>0</v>
      </c>
      <c r="G16" s="4">
        <v>0</v>
      </c>
      <c r="H16" s="4">
        <v>0</v>
      </c>
      <c r="I16" s="4">
        <f>SUM(F16+G16+H16)</f>
        <v>0</v>
      </c>
    </row>
    <row r="17" spans="1:9" ht="18" customHeight="1" thickBot="1">
      <c r="A17" s="94" t="s">
        <v>152</v>
      </c>
      <c r="B17" s="95"/>
      <c r="C17" s="95"/>
      <c r="D17" s="95"/>
      <c r="E17" s="109">
        <f>SUM(E18:E22)</f>
        <v>3</v>
      </c>
      <c r="F17" s="95"/>
      <c r="G17" s="95"/>
      <c r="H17" s="95"/>
      <c r="I17" s="110">
        <f>SUM(I18:I22)</f>
        <v>5</v>
      </c>
    </row>
    <row r="18" spans="1:9" ht="18" customHeight="1">
      <c r="A18" t="s">
        <v>163</v>
      </c>
      <c r="B18" s="4"/>
      <c r="C18" s="4"/>
      <c r="D18" s="4"/>
      <c r="E18" s="4">
        <f>SUM(B18+C18+D18)</f>
        <v>0</v>
      </c>
      <c r="F18" s="4">
        <v>1</v>
      </c>
      <c r="G18" s="4"/>
      <c r="H18" s="4"/>
      <c r="I18" s="4">
        <f>SUM(F18+G18+H18)</f>
        <v>1</v>
      </c>
    </row>
    <row r="19" spans="1:9" ht="18" customHeight="1">
      <c r="A19" t="s">
        <v>136</v>
      </c>
      <c r="B19" s="4">
        <v>1</v>
      </c>
      <c r="C19" s="4">
        <v>1</v>
      </c>
      <c r="D19" s="4">
        <v>0</v>
      </c>
      <c r="E19" s="4">
        <f>SUM(B19+C19+D19)</f>
        <v>2</v>
      </c>
      <c r="F19" s="4">
        <v>0</v>
      </c>
      <c r="G19" s="4">
        <v>3</v>
      </c>
      <c r="H19" s="4">
        <v>0</v>
      </c>
      <c r="I19" s="4">
        <f>SUM(F19+G19+H19)</f>
        <v>3</v>
      </c>
    </row>
    <row r="20" spans="1:9" ht="18" customHeight="1">
      <c r="A20" t="s">
        <v>162</v>
      </c>
      <c r="B20" s="4">
        <v>0</v>
      </c>
      <c r="C20" s="4">
        <v>0</v>
      </c>
      <c r="D20" s="4">
        <v>0</v>
      </c>
      <c r="E20" s="4">
        <f>SUM(B20+C20+D20)</f>
        <v>0</v>
      </c>
      <c r="F20" s="4">
        <v>0</v>
      </c>
      <c r="G20" s="4">
        <v>1</v>
      </c>
      <c r="H20" s="4">
        <v>0</v>
      </c>
      <c r="I20" s="4">
        <f>SUM(F20+G20+H20)</f>
        <v>1</v>
      </c>
    </row>
    <row r="21" spans="1:9" ht="18" customHeight="1">
      <c r="A21" t="s">
        <v>104</v>
      </c>
      <c r="B21" s="4">
        <v>1</v>
      </c>
      <c r="C21" s="4">
        <v>0</v>
      </c>
      <c r="D21" s="4">
        <v>0</v>
      </c>
      <c r="E21" s="4">
        <f>SUM(B21+C21+D21)</f>
        <v>1</v>
      </c>
      <c r="F21" s="4">
        <v>0</v>
      </c>
      <c r="G21" s="4">
        <v>0</v>
      </c>
      <c r="H21" s="4">
        <v>0</v>
      </c>
      <c r="I21" s="4">
        <f>SUM(F21+G21+H21)</f>
        <v>0</v>
      </c>
    </row>
    <row r="22" spans="1:9" ht="18" customHeight="1" thickBot="1">
      <c r="A22" t="s">
        <v>164</v>
      </c>
      <c r="B22" s="4">
        <v>0</v>
      </c>
      <c r="C22" s="4">
        <v>0</v>
      </c>
      <c r="D22" s="4">
        <v>0</v>
      </c>
      <c r="E22" s="4">
        <f>SUM(B22+C22+D22)</f>
        <v>0</v>
      </c>
      <c r="F22" s="4">
        <v>0</v>
      </c>
      <c r="G22" s="4">
        <v>0</v>
      </c>
      <c r="H22" s="4">
        <v>0</v>
      </c>
      <c r="I22" s="4">
        <f>SUM(F22+G22+H22)</f>
        <v>0</v>
      </c>
    </row>
    <row r="23" spans="1:9" ht="18" customHeight="1" thickBot="1">
      <c r="A23" s="94" t="s">
        <v>153</v>
      </c>
      <c r="B23" s="95"/>
      <c r="C23" s="95"/>
      <c r="D23" s="95"/>
      <c r="E23" s="109">
        <f>SUM(E24:E29)</f>
        <v>13</v>
      </c>
      <c r="F23" s="95"/>
      <c r="G23" s="95"/>
      <c r="H23" s="95"/>
      <c r="I23" s="110">
        <f>SUM(I24:I29)</f>
        <v>10</v>
      </c>
    </row>
    <row r="24" spans="1:9" ht="18" customHeight="1">
      <c r="A24" t="s">
        <v>94</v>
      </c>
      <c r="B24" s="4">
        <v>0</v>
      </c>
      <c r="C24" s="4">
        <v>2</v>
      </c>
      <c r="D24" s="4">
        <v>1</v>
      </c>
      <c r="E24" s="4">
        <f aca="true" t="shared" si="0" ref="E24:E29">SUM(B24+C24+D24)</f>
        <v>3</v>
      </c>
      <c r="F24" s="4">
        <v>0</v>
      </c>
      <c r="G24" s="4">
        <v>1</v>
      </c>
      <c r="H24" s="4">
        <v>4</v>
      </c>
      <c r="I24" s="4">
        <f aca="true" t="shared" si="1" ref="I24:I29">SUM(F24+G24+H24)</f>
        <v>5</v>
      </c>
    </row>
    <row r="25" spans="1:9" ht="18" customHeight="1">
      <c r="A25" t="s">
        <v>111</v>
      </c>
      <c r="B25" s="4">
        <v>0</v>
      </c>
      <c r="C25" s="4">
        <v>0</v>
      </c>
      <c r="D25" s="4">
        <v>1</v>
      </c>
      <c r="E25" s="4">
        <f t="shared" si="0"/>
        <v>1</v>
      </c>
      <c r="F25" s="4">
        <v>0</v>
      </c>
      <c r="G25" s="4">
        <v>0</v>
      </c>
      <c r="H25" s="4">
        <v>1</v>
      </c>
      <c r="I25" s="4">
        <f t="shared" si="1"/>
        <v>1</v>
      </c>
    </row>
    <row r="26" spans="1:9" ht="18" customHeight="1">
      <c r="A26" t="s">
        <v>91</v>
      </c>
      <c r="B26" s="4">
        <v>0</v>
      </c>
      <c r="C26" s="4">
        <v>0</v>
      </c>
      <c r="D26" s="4">
        <v>3</v>
      </c>
      <c r="E26" s="4">
        <f t="shared" si="0"/>
        <v>3</v>
      </c>
      <c r="F26" s="4">
        <v>0</v>
      </c>
      <c r="G26" s="4">
        <v>2</v>
      </c>
      <c r="H26" s="4">
        <v>0</v>
      </c>
      <c r="I26" s="4">
        <f t="shared" si="1"/>
        <v>2</v>
      </c>
    </row>
    <row r="27" spans="1:9" ht="18" customHeight="1">
      <c r="A27" s="90" t="s">
        <v>92</v>
      </c>
      <c r="B27" s="4"/>
      <c r="C27" s="4"/>
      <c r="D27" s="4"/>
      <c r="E27" s="4">
        <f t="shared" si="0"/>
        <v>0</v>
      </c>
      <c r="F27" s="4"/>
      <c r="G27" s="4"/>
      <c r="H27" s="4"/>
      <c r="I27" s="4">
        <f t="shared" si="1"/>
        <v>0</v>
      </c>
    </row>
    <row r="28" spans="1:9" ht="18" customHeight="1">
      <c r="A28" t="s">
        <v>93</v>
      </c>
      <c r="B28" s="4">
        <v>0</v>
      </c>
      <c r="C28" s="4">
        <v>0</v>
      </c>
      <c r="D28" s="4">
        <v>2</v>
      </c>
      <c r="E28" s="4">
        <f t="shared" si="0"/>
        <v>2</v>
      </c>
      <c r="F28" s="4">
        <v>0</v>
      </c>
      <c r="G28" s="4">
        <v>2</v>
      </c>
      <c r="H28" s="4">
        <v>0</v>
      </c>
      <c r="I28" s="4">
        <f t="shared" si="1"/>
        <v>2</v>
      </c>
    </row>
    <row r="29" spans="1:9" ht="18" customHeight="1" thickBot="1">
      <c r="A29" t="s">
        <v>115</v>
      </c>
      <c r="B29" s="4">
        <v>0</v>
      </c>
      <c r="C29" s="4">
        <v>4</v>
      </c>
      <c r="D29" s="4">
        <v>0</v>
      </c>
      <c r="E29" s="4">
        <f t="shared" si="0"/>
        <v>4</v>
      </c>
      <c r="F29" s="4">
        <v>0</v>
      </c>
      <c r="G29" s="4">
        <v>0</v>
      </c>
      <c r="H29" s="4">
        <v>0</v>
      </c>
      <c r="I29" s="4">
        <f t="shared" si="1"/>
        <v>0</v>
      </c>
    </row>
    <row r="30" spans="1:9" ht="18" customHeight="1" thickBot="1">
      <c r="A30" s="94" t="s">
        <v>154</v>
      </c>
      <c r="B30" s="95"/>
      <c r="C30" s="95"/>
      <c r="D30" s="95"/>
      <c r="E30" s="95"/>
      <c r="F30" s="95"/>
      <c r="G30" s="95"/>
      <c r="H30" s="95"/>
      <c r="I30" s="111"/>
    </row>
    <row r="31" spans="1:9" ht="18" customHeight="1">
      <c r="A31" t="s">
        <v>99</v>
      </c>
      <c r="B31" s="4">
        <v>1</v>
      </c>
      <c r="C31" s="4">
        <v>4</v>
      </c>
      <c r="D31" s="4">
        <v>1</v>
      </c>
      <c r="E31" s="4">
        <f>SUM(B31+C31+D31)</f>
        <v>6</v>
      </c>
      <c r="F31" s="4">
        <v>0</v>
      </c>
      <c r="G31" s="4">
        <v>2</v>
      </c>
      <c r="H31" s="4">
        <v>2</v>
      </c>
      <c r="I31" s="4">
        <f>SUM(F31+G31+H31)</f>
        <v>4</v>
      </c>
    </row>
    <row r="32" spans="1:9" ht="18" customHeight="1">
      <c r="A32" t="s">
        <v>101</v>
      </c>
      <c r="B32" s="4">
        <v>0</v>
      </c>
      <c r="C32" s="4">
        <v>1</v>
      </c>
      <c r="D32" s="4">
        <v>1</v>
      </c>
      <c r="E32" s="4">
        <f>SUM(B32+C32+D32)</f>
        <v>2</v>
      </c>
      <c r="F32" s="4">
        <v>0</v>
      </c>
      <c r="G32" s="4">
        <v>0</v>
      </c>
      <c r="H32" s="4">
        <v>5</v>
      </c>
      <c r="I32" s="4">
        <f>SUM(F32+G32+H32)</f>
        <v>5</v>
      </c>
    </row>
    <row r="33" spans="1:9" ht="18" customHeight="1" thickBot="1">
      <c r="A33" t="s">
        <v>122</v>
      </c>
      <c r="B33" s="4">
        <v>1</v>
      </c>
      <c r="C33" s="4">
        <v>0</v>
      </c>
      <c r="D33" s="4">
        <v>0</v>
      </c>
      <c r="E33" s="4">
        <f>SUM(B33+C33+D33)</f>
        <v>1</v>
      </c>
      <c r="F33" s="4">
        <v>0</v>
      </c>
      <c r="G33" s="4">
        <v>0</v>
      </c>
      <c r="H33" s="4">
        <v>0</v>
      </c>
      <c r="I33" s="4">
        <f>SUM(F33+G33+H33)</f>
        <v>0</v>
      </c>
    </row>
    <row r="34" spans="1:9" ht="18" customHeight="1" thickBot="1">
      <c r="A34" s="94" t="s">
        <v>155</v>
      </c>
      <c r="B34" s="95"/>
      <c r="C34" s="95"/>
      <c r="D34" s="95"/>
      <c r="E34" s="95"/>
      <c r="F34" s="95"/>
      <c r="G34" s="95"/>
      <c r="H34" s="95"/>
      <c r="I34" s="111"/>
    </row>
    <row r="35" spans="1:9" ht="18" customHeight="1">
      <c r="A35" t="s">
        <v>127</v>
      </c>
      <c r="B35" s="17"/>
      <c r="C35" s="17"/>
      <c r="D35" s="17"/>
      <c r="E35" s="4">
        <f aca="true" t="shared" si="2" ref="E35:E40">SUM(B35+C35+D35)</f>
        <v>0</v>
      </c>
      <c r="F35" s="4"/>
      <c r="G35" s="4"/>
      <c r="H35" s="4"/>
      <c r="I35" s="4">
        <f aca="true" t="shared" si="3" ref="I35:I40">SUM(F35+G35+H35)</f>
        <v>0</v>
      </c>
    </row>
    <row r="36" spans="1:9" ht="18" customHeight="1">
      <c r="A36" t="s">
        <v>128</v>
      </c>
      <c r="B36" s="17">
        <v>0</v>
      </c>
      <c r="C36" s="17">
        <v>0</v>
      </c>
      <c r="D36" s="17">
        <v>0</v>
      </c>
      <c r="E36" s="4">
        <f t="shared" si="2"/>
        <v>0</v>
      </c>
      <c r="F36" s="4">
        <v>1</v>
      </c>
      <c r="G36" s="4">
        <v>0</v>
      </c>
      <c r="H36" s="4">
        <v>0</v>
      </c>
      <c r="I36" s="4">
        <f t="shared" si="3"/>
        <v>1</v>
      </c>
    </row>
    <row r="37" spans="1:9" ht="18" customHeight="1">
      <c r="A37" t="s">
        <v>129</v>
      </c>
      <c r="B37" s="17">
        <v>0</v>
      </c>
      <c r="C37" s="17">
        <v>0</v>
      </c>
      <c r="D37" s="17">
        <v>0</v>
      </c>
      <c r="E37" s="4">
        <f t="shared" si="2"/>
        <v>0</v>
      </c>
      <c r="F37" s="4">
        <v>2</v>
      </c>
      <c r="G37" s="4">
        <v>5</v>
      </c>
      <c r="H37" s="4">
        <v>1</v>
      </c>
      <c r="I37" s="4">
        <f t="shared" si="3"/>
        <v>8</v>
      </c>
    </row>
    <row r="38" spans="1:9" ht="18" customHeight="1">
      <c r="A38" t="s">
        <v>130</v>
      </c>
      <c r="B38" s="17"/>
      <c r="C38" s="17"/>
      <c r="D38" s="17"/>
      <c r="E38" s="4">
        <f t="shared" si="2"/>
        <v>0</v>
      </c>
      <c r="F38" s="4"/>
      <c r="G38" s="4"/>
      <c r="H38" s="4"/>
      <c r="I38" s="4">
        <f t="shared" si="3"/>
        <v>0</v>
      </c>
    </row>
    <row r="39" spans="1:9" ht="18" customHeight="1" thickBot="1">
      <c r="A39" t="s">
        <v>137</v>
      </c>
      <c r="B39" s="17">
        <v>0</v>
      </c>
      <c r="C39" s="17">
        <v>0</v>
      </c>
      <c r="D39" s="17">
        <v>0</v>
      </c>
      <c r="E39" s="4">
        <f t="shared" si="2"/>
        <v>0</v>
      </c>
      <c r="F39" s="4">
        <v>2</v>
      </c>
      <c r="G39" s="4">
        <v>0</v>
      </c>
      <c r="H39" s="4">
        <v>0</v>
      </c>
      <c r="I39" s="4">
        <f t="shared" si="3"/>
        <v>2</v>
      </c>
    </row>
    <row r="40" spans="1:9" ht="19.5" customHeight="1" thickBot="1">
      <c r="A40" s="112" t="s">
        <v>108</v>
      </c>
      <c r="B40" s="113">
        <v>0</v>
      </c>
      <c r="C40" s="113">
        <v>1</v>
      </c>
      <c r="D40" s="113">
        <v>4</v>
      </c>
      <c r="E40" s="109">
        <f t="shared" si="2"/>
        <v>5</v>
      </c>
      <c r="F40" s="113">
        <v>3</v>
      </c>
      <c r="G40" s="114">
        <v>3</v>
      </c>
      <c r="H40" s="115">
        <v>6</v>
      </c>
      <c r="I40" s="110">
        <f t="shared" si="3"/>
        <v>12</v>
      </c>
    </row>
    <row r="41" spans="1:9" ht="18" customHeight="1" thickBot="1">
      <c r="A41" s="91" t="s">
        <v>145</v>
      </c>
      <c r="B41" s="92"/>
      <c r="C41" s="92"/>
      <c r="D41" s="92"/>
      <c r="E41" s="92">
        <f>E42+E45+E48+E49+E50+E51</f>
        <v>5</v>
      </c>
      <c r="F41" s="92"/>
      <c r="G41" s="92"/>
      <c r="H41" s="92"/>
      <c r="I41" s="93">
        <f>I42+I45+I48+I49+I50+I51</f>
        <v>16</v>
      </c>
    </row>
    <row r="42" spans="1:9" ht="18" customHeight="1" thickBot="1">
      <c r="A42" s="91" t="s">
        <v>166</v>
      </c>
      <c r="B42" s="92"/>
      <c r="C42" s="92"/>
      <c r="D42" s="92"/>
      <c r="E42" s="116">
        <f>+E43+E44</f>
        <v>1</v>
      </c>
      <c r="F42" s="92"/>
      <c r="G42" s="92"/>
      <c r="H42" s="92"/>
      <c r="I42" s="117">
        <f>+I44+I43</f>
        <v>1</v>
      </c>
    </row>
    <row r="43" spans="1:9" ht="18" customHeight="1">
      <c r="A43" s="89" t="s">
        <v>125</v>
      </c>
      <c r="B43" s="4">
        <v>0</v>
      </c>
      <c r="C43" s="4">
        <v>1</v>
      </c>
      <c r="D43" s="4">
        <v>0</v>
      </c>
      <c r="E43" s="4">
        <f>SUM(B43+C43+D43)</f>
        <v>1</v>
      </c>
      <c r="F43" s="4">
        <v>0</v>
      </c>
      <c r="G43" s="4">
        <v>1</v>
      </c>
      <c r="H43" s="4">
        <v>0</v>
      </c>
      <c r="I43" s="4">
        <f>SUM(F43+G43+H43)</f>
        <v>1</v>
      </c>
    </row>
    <row r="44" spans="1:9" ht="18" customHeight="1" thickBot="1">
      <c r="A44" s="89" t="s">
        <v>124</v>
      </c>
      <c r="B44" s="4"/>
      <c r="C44" s="4"/>
      <c r="D44" s="4"/>
      <c r="E44" s="4">
        <f>SUM(B44+C44+D44)</f>
        <v>0</v>
      </c>
      <c r="F44" s="4"/>
      <c r="G44" s="4"/>
      <c r="H44" s="4"/>
      <c r="I44" s="4">
        <f>SUM(F44+G44+H44)</f>
        <v>0</v>
      </c>
    </row>
    <row r="45" spans="1:9" ht="18" customHeight="1" thickBot="1">
      <c r="A45" s="118" t="s">
        <v>165</v>
      </c>
      <c r="B45" s="92"/>
      <c r="C45" s="92"/>
      <c r="D45" s="92"/>
      <c r="E45" s="116">
        <f>+E46+E47</f>
        <v>1</v>
      </c>
      <c r="F45" s="92"/>
      <c r="G45" s="92"/>
      <c r="H45" s="92"/>
      <c r="I45" s="117">
        <f>+I46+I47</f>
        <v>0</v>
      </c>
    </row>
    <row r="46" spans="1:9" ht="18" customHeight="1">
      <c r="A46" t="s">
        <v>132</v>
      </c>
      <c r="B46" s="4">
        <v>1</v>
      </c>
      <c r="C46" s="4">
        <v>0</v>
      </c>
      <c r="D46" s="4">
        <v>0</v>
      </c>
      <c r="E46" s="4">
        <f aca="true" t="shared" si="4" ref="E46:E51">SUM(B46+C46+D46)</f>
        <v>1</v>
      </c>
      <c r="F46" s="4">
        <v>0</v>
      </c>
      <c r="G46" s="4">
        <v>0</v>
      </c>
      <c r="H46" s="4">
        <v>0</v>
      </c>
      <c r="I46" s="4">
        <f aca="true" t="shared" si="5" ref="I46:I51">SUM(F46+G46+H46)</f>
        <v>0</v>
      </c>
    </row>
    <row r="47" spans="1:9" ht="18" customHeight="1" thickBot="1">
      <c r="A47" t="s">
        <v>114</v>
      </c>
      <c r="B47" s="4"/>
      <c r="C47" s="4"/>
      <c r="D47" s="4"/>
      <c r="E47" s="4">
        <f t="shared" si="4"/>
        <v>0</v>
      </c>
      <c r="F47" s="4"/>
      <c r="G47" s="4"/>
      <c r="H47" s="4"/>
      <c r="I47" s="4">
        <f t="shared" si="5"/>
        <v>0</v>
      </c>
    </row>
    <row r="48" spans="1:9" ht="18" customHeight="1" thickBot="1">
      <c r="A48" s="91" t="s">
        <v>110</v>
      </c>
      <c r="B48" s="114"/>
      <c r="C48" s="114"/>
      <c r="D48" s="114"/>
      <c r="E48" s="116">
        <f t="shared" si="4"/>
        <v>0</v>
      </c>
      <c r="F48" s="114"/>
      <c r="G48" s="114"/>
      <c r="H48" s="114"/>
      <c r="I48" s="117">
        <f t="shared" si="5"/>
        <v>0</v>
      </c>
    </row>
    <row r="49" spans="1:9" ht="18" customHeight="1" thickBot="1">
      <c r="A49" s="91" t="s">
        <v>107</v>
      </c>
      <c r="B49" s="113">
        <v>0</v>
      </c>
      <c r="C49" s="113">
        <v>0</v>
      </c>
      <c r="D49" s="113">
        <v>0</v>
      </c>
      <c r="E49" s="116">
        <f t="shared" si="4"/>
        <v>0</v>
      </c>
      <c r="F49" s="113">
        <v>0</v>
      </c>
      <c r="G49" s="114">
        <v>0</v>
      </c>
      <c r="H49" s="115">
        <v>1</v>
      </c>
      <c r="I49" s="117">
        <f t="shared" si="5"/>
        <v>1</v>
      </c>
    </row>
    <row r="50" spans="1:9" ht="18" customHeight="1" thickBot="1">
      <c r="A50" s="91" t="s">
        <v>100</v>
      </c>
      <c r="B50" s="114">
        <v>0</v>
      </c>
      <c r="C50" s="114">
        <v>0</v>
      </c>
      <c r="D50" s="114">
        <v>0</v>
      </c>
      <c r="E50" s="116">
        <f t="shared" si="4"/>
        <v>0</v>
      </c>
      <c r="F50" s="114">
        <v>1</v>
      </c>
      <c r="G50" s="114">
        <v>1</v>
      </c>
      <c r="H50" s="114">
        <v>0</v>
      </c>
      <c r="I50" s="117">
        <f t="shared" si="5"/>
        <v>2</v>
      </c>
    </row>
    <row r="51" spans="1:9" ht="18" customHeight="1" thickBot="1">
      <c r="A51" s="119" t="s">
        <v>121</v>
      </c>
      <c r="B51" s="120">
        <v>0</v>
      </c>
      <c r="C51" s="120">
        <v>0</v>
      </c>
      <c r="D51" s="120">
        <v>3</v>
      </c>
      <c r="E51" s="121">
        <f t="shared" si="4"/>
        <v>3</v>
      </c>
      <c r="F51" s="120">
        <v>0</v>
      </c>
      <c r="G51" s="120">
        <v>9</v>
      </c>
      <c r="H51" s="120">
        <v>3</v>
      </c>
      <c r="I51" s="122">
        <f t="shared" si="5"/>
        <v>12</v>
      </c>
    </row>
    <row r="52" spans="1:9" ht="21" customHeight="1" thickBot="1">
      <c r="A52" s="103" t="s">
        <v>146</v>
      </c>
      <c r="B52" s="104"/>
      <c r="C52" s="105"/>
      <c r="D52" s="105"/>
      <c r="E52" s="105">
        <f>E53+E57+E61</f>
        <v>8</v>
      </c>
      <c r="F52" s="105"/>
      <c r="G52" s="105"/>
      <c r="H52" s="105"/>
      <c r="I52" s="106">
        <f>I53+I57+I61</f>
        <v>4</v>
      </c>
    </row>
    <row r="53" spans="1:9" ht="18" customHeight="1" thickBot="1">
      <c r="A53" s="123" t="s">
        <v>148</v>
      </c>
      <c r="B53" s="105"/>
      <c r="C53" s="105"/>
      <c r="D53" s="105"/>
      <c r="E53" s="124">
        <f>SUM(E54:E56)</f>
        <v>7</v>
      </c>
      <c r="F53" s="105"/>
      <c r="G53" s="105"/>
      <c r="H53" s="105"/>
      <c r="I53" s="125">
        <f>SUM(I54:I56)</f>
        <v>2</v>
      </c>
    </row>
    <row r="54" spans="1:9" ht="18" customHeight="1">
      <c r="A54" t="s">
        <v>147</v>
      </c>
      <c r="B54" s="4">
        <v>0</v>
      </c>
      <c r="C54" s="4">
        <v>5</v>
      </c>
      <c r="D54" s="4">
        <v>2</v>
      </c>
      <c r="E54" s="4">
        <f>SUM(B54+C54+D54)</f>
        <v>7</v>
      </c>
      <c r="F54" s="4">
        <v>0</v>
      </c>
      <c r="G54" s="4">
        <v>0</v>
      </c>
      <c r="H54" s="4">
        <v>0</v>
      </c>
      <c r="I54" s="4">
        <f>SUM(F54+G54+H54)</f>
        <v>0</v>
      </c>
    </row>
    <row r="55" spans="1:9" ht="18" customHeight="1">
      <c r="A55" t="s">
        <v>109</v>
      </c>
      <c r="B55" s="4">
        <v>0</v>
      </c>
      <c r="C55" s="4">
        <v>0</v>
      </c>
      <c r="D55" s="4">
        <v>0</v>
      </c>
      <c r="E55" s="4">
        <f>SUM(B55+C55+D55)</f>
        <v>0</v>
      </c>
      <c r="F55" s="4">
        <v>0</v>
      </c>
      <c r="G55" s="4">
        <v>0</v>
      </c>
      <c r="H55" s="4">
        <v>0</v>
      </c>
      <c r="I55" s="4">
        <f>SUM(F55+G55+H55)</f>
        <v>0</v>
      </c>
    </row>
    <row r="56" spans="1:9" ht="18" customHeight="1" thickBot="1">
      <c r="A56" t="s">
        <v>120</v>
      </c>
      <c r="B56" s="4">
        <v>0</v>
      </c>
      <c r="C56" s="4">
        <v>0</v>
      </c>
      <c r="D56" s="4">
        <v>0</v>
      </c>
      <c r="E56" s="4">
        <f>SUM(B56+C56+D56)</f>
        <v>0</v>
      </c>
      <c r="F56" s="4">
        <v>0</v>
      </c>
      <c r="G56" s="4">
        <v>0</v>
      </c>
      <c r="H56" s="4">
        <v>2</v>
      </c>
      <c r="I56" s="4">
        <f>SUM(F56+G56+H56)</f>
        <v>2</v>
      </c>
    </row>
    <row r="57" spans="1:9" ht="18" customHeight="1" thickBot="1">
      <c r="A57" s="123" t="s">
        <v>149</v>
      </c>
      <c r="B57" s="105"/>
      <c r="C57" s="105"/>
      <c r="D57" s="105"/>
      <c r="E57" s="124">
        <f>+SUM(E58:E60)</f>
        <v>0</v>
      </c>
      <c r="F57" s="105"/>
      <c r="G57" s="105"/>
      <c r="H57" s="105"/>
      <c r="I57" s="125">
        <f>SUM(I58:I60)</f>
        <v>1</v>
      </c>
    </row>
    <row r="58" spans="1:9" ht="18" customHeight="1">
      <c r="A58" s="90" t="s">
        <v>157</v>
      </c>
      <c r="B58" s="4"/>
      <c r="C58" s="4"/>
      <c r="D58" s="4"/>
      <c r="E58" s="4">
        <f>SUM(B58+C58+D58)</f>
        <v>0</v>
      </c>
      <c r="F58" s="4"/>
      <c r="G58" s="4"/>
      <c r="H58" s="4"/>
      <c r="I58" s="4">
        <f>SUM(F58+G58+H58)</f>
        <v>0</v>
      </c>
    </row>
    <row r="59" spans="1:9" ht="18" customHeight="1">
      <c r="A59" t="s">
        <v>150</v>
      </c>
      <c r="B59" s="4">
        <v>0</v>
      </c>
      <c r="C59" s="4">
        <v>0</v>
      </c>
      <c r="D59" s="4">
        <v>0</v>
      </c>
      <c r="E59" s="4">
        <f>SUM(B59+C59+D59)</f>
        <v>0</v>
      </c>
      <c r="F59" s="4">
        <v>0</v>
      </c>
      <c r="G59" s="4">
        <v>0</v>
      </c>
      <c r="H59" s="4">
        <v>1</v>
      </c>
      <c r="I59" s="4">
        <f>SUM(F59+G59+H59)</f>
        <v>1</v>
      </c>
    </row>
    <row r="60" spans="1:9" ht="18" customHeight="1" thickBot="1">
      <c r="A60" t="s">
        <v>123</v>
      </c>
      <c r="B60" s="4">
        <v>0</v>
      </c>
      <c r="C60" s="4">
        <v>0</v>
      </c>
      <c r="D60" s="4">
        <v>0</v>
      </c>
      <c r="E60" s="4">
        <f>SUM(B60+C60+D60)</f>
        <v>0</v>
      </c>
      <c r="F60" s="4">
        <v>0</v>
      </c>
      <c r="G60" s="4">
        <v>0</v>
      </c>
      <c r="H60" s="4">
        <v>0</v>
      </c>
      <c r="I60" s="4">
        <f>SUM(F60+G60+H60)</f>
        <v>0</v>
      </c>
    </row>
    <row r="61" spans="1:9" ht="27.75" customHeight="1" thickBot="1">
      <c r="A61" s="126" t="s">
        <v>158</v>
      </c>
      <c r="B61" s="105"/>
      <c r="C61" s="105"/>
      <c r="D61" s="105"/>
      <c r="E61" s="124">
        <f>SUM(E62+E63)</f>
        <v>1</v>
      </c>
      <c r="F61" s="105"/>
      <c r="G61" s="105"/>
      <c r="H61" s="105"/>
      <c r="I61" s="125">
        <f>SUM(I62:I63)</f>
        <v>1</v>
      </c>
    </row>
    <row r="62" spans="1:9" ht="18" customHeight="1">
      <c r="A62" t="s">
        <v>126</v>
      </c>
      <c r="B62" s="4">
        <v>1</v>
      </c>
      <c r="C62" s="4">
        <v>0</v>
      </c>
      <c r="D62" s="4">
        <v>0</v>
      </c>
      <c r="E62" s="4">
        <f>SUM(B62+C62+D62)</f>
        <v>1</v>
      </c>
      <c r="F62" s="4">
        <v>1</v>
      </c>
      <c r="G62" s="4">
        <v>0</v>
      </c>
      <c r="H62" s="4">
        <v>0</v>
      </c>
      <c r="I62" s="4">
        <f>SUM(F62+G62+H62)</f>
        <v>1</v>
      </c>
    </row>
    <row r="63" spans="1:9" ht="18" customHeight="1">
      <c r="A63" t="s">
        <v>139</v>
      </c>
      <c r="B63" s="4">
        <v>0</v>
      </c>
      <c r="C63" s="4">
        <v>0</v>
      </c>
      <c r="D63" s="4">
        <v>0</v>
      </c>
      <c r="E63" s="4">
        <f>SUM(B63+C63+D63)</f>
        <v>0</v>
      </c>
      <c r="F63" s="4">
        <v>0</v>
      </c>
      <c r="G63" s="4">
        <v>0</v>
      </c>
      <c r="H63" s="4">
        <v>0</v>
      </c>
      <c r="I63" s="4">
        <f>SUM(F63+G63+H63)</f>
        <v>0</v>
      </c>
    </row>
    <row r="64" spans="1:9" ht="19.5" customHeight="1" thickBot="1">
      <c r="A64" s="81" t="s">
        <v>8</v>
      </c>
      <c r="B64" s="16">
        <f>SUM(B3:B63)</f>
        <v>8</v>
      </c>
      <c r="C64" s="16">
        <f>SUM(C3:C63)</f>
        <v>24</v>
      </c>
      <c r="D64" s="16">
        <f>SUM(D3:D63)</f>
        <v>22</v>
      </c>
      <c r="E64" s="16">
        <f>+B64+C64+D64</f>
        <v>54</v>
      </c>
      <c r="F64" s="16">
        <f>SUM(F3:F63)</f>
        <v>14</v>
      </c>
      <c r="G64" s="16">
        <f>SUM(G3:G63)</f>
        <v>32</v>
      </c>
      <c r="H64" s="16">
        <f>SUM(H3:H63)</f>
        <v>29</v>
      </c>
      <c r="I64" s="16">
        <f>+F64+G64+H64</f>
        <v>75</v>
      </c>
    </row>
    <row r="65" ht="13.5" thickTop="1"/>
  </sheetData>
  <sheetProtection selectLockedCells="1" selectUnlockedCells="1"/>
  <mergeCells count="5">
    <mergeCell ref="A1:A2"/>
    <mergeCell ref="F1:H1"/>
    <mergeCell ref="B1:D1"/>
    <mergeCell ref="I1:I2"/>
    <mergeCell ref="E1:E2"/>
  </mergeCells>
  <printOptions gridLines="1"/>
  <pageMargins left="0.3937007874015748" right="0.3937007874015748" top="0.984251968503937" bottom="0.984251968503937" header="0.5118110236220472" footer="0.5118110236220472"/>
  <pageSetup horizontalDpi="180" verticalDpi="180" orientation="landscape" paperSize="9" r:id="rId3"/>
  <headerFooter alignWithMargins="0">
    <oddHeader>&amp;L&amp;F</oddHeader>
    <oddFooter>&amp;L&amp;D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pane ySplit="5" topLeftCell="BM33" activePane="bottomLeft" state="frozen"/>
      <selection pane="topLeft" activeCell="C14" sqref="C14"/>
      <selection pane="bottomLeft" activeCell="B23" sqref="B23"/>
    </sheetView>
  </sheetViews>
  <sheetFormatPr defaultColWidth="11.421875" defaultRowHeight="12.75"/>
  <cols>
    <col min="1" max="1" width="7.57421875" style="0" customWidth="1"/>
    <col min="2" max="2" width="7.140625" style="0" customWidth="1"/>
    <col min="3" max="3" width="12.00390625" style="10" customWidth="1"/>
    <col min="4" max="4" width="23.7109375" style="0" customWidth="1"/>
    <col min="5" max="5" width="10.421875" style="0" customWidth="1"/>
    <col min="6" max="6" width="9.8515625" style="0" customWidth="1"/>
    <col min="7" max="7" width="9.7109375" style="0" customWidth="1"/>
    <col min="8" max="8" width="9.28125" style="1" customWidth="1"/>
    <col min="9" max="9" width="10.421875" style="0" customWidth="1"/>
    <col min="10" max="10" width="9.8515625" style="0" customWidth="1"/>
    <col min="11" max="11" width="10.57421875" style="0" customWidth="1"/>
    <col min="12" max="12" width="8.57421875" style="1" customWidth="1"/>
  </cols>
  <sheetData>
    <row r="1" spans="1:4" ht="12.75">
      <c r="A1" t="s">
        <v>102</v>
      </c>
      <c r="D1" s="24"/>
    </row>
    <row r="3" ht="13.5" thickBot="1"/>
    <row r="4" spans="1:12" ht="26.25" thickTop="1">
      <c r="A4" s="2" t="s">
        <v>47</v>
      </c>
      <c r="B4" s="2" t="s">
        <v>48</v>
      </c>
      <c r="C4" s="11" t="s">
        <v>1</v>
      </c>
      <c r="D4" s="3" t="s">
        <v>2</v>
      </c>
      <c r="E4" s="133" t="s">
        <v>3</v>
      </c>
      <c r="F4" s="133"/>
      <c r="G4" s="133"/>
      <c r="H4" s="2" t="s">
        <v>8</v>
      </c>
      <c r="I4" s="133" t="s">
        <v>4</v>
      </c>
      <c r="J4" s="133"/>
      <c r="K4" s="133"/>
      <c r="L4" s="18"/>
    </row>
    <row r="5" spans="1:12" s="15" customFormat="1" ht="18" customHeight="1">
      <c r="A5" s="7"/>
      <c r="B5" s="7"/>
      <c r="C5" s="12"/>
      <c r="D5" s="7"/>
      <c r="E5" s="8" t="s">
        <v>5</v>
      </c>
      <c r="F5" s="8" t="s">
        <v>6</v>
      </c>
      <c r="G5" s="8" t="s">
        <v>7</v>
      </c>
      <c r="H5" s="8"/>
      <c r="I5" s="8" t="s">
        <v>5</v>
      </c>
      <c r="J5" s="8" t="s">
        <v>6</v>
      </c>
      <c r="K5" s="8" t="s">
        <v>7</v>
      </c>
      <c r="L5" s="8" t="s">
        <v>8</v>
      </c>
    </row>
    <row r="6" spans="1:12" ht="17.25" customHeight="1">
      <c r="A6" s="5">
        <v>1</v>
      </c>
      <c r="B6" s="5"/>
      <c r="C6" s="13">
        <v>3</v>
      </c>
      <c r="D6" s="4" t="s">
        <v>10</v>
      </c>
      <c r="E6" s="4">
        <v>0</v>
      </c>
      <c r="F6" s="4">
        <v>0</v>
      </c>
      <c r="G6" s="4">
        <v>0</v>
      </c>
      <c r="H6" s="5">
        <f>+E6+F6+G6</f>
        <v>0</v>
      </c>
      <c r="I6" s="4">
        <v>0</v>
      </c>
      <c r="J6" s="4">
        <v>0</v>
      </c>
      <c r="K6" s="4">
        <v>0</v>
      </c>
      <c r="L6" s="5">
        <f aca="true" t="shared" si="0" ref="L6:L33">SUM(I6+J6+K6)</f>
        <v>0</v>
      </c>
    </row>
    <row r="7" spans="1:12" ht="18" customHeight="1">
      <c r="A7" s="5">
        <v>1</v>
      </c>
      <c r="B7" s="5"/>
      <c r="C7" s="13">
        <v>5</v>
      </c>
      <c r="D7" s="4" t="s">
        <v>11</v>
      </c>
      <c r="E7" s="4">
        <v>0</v>
      </c>
      <c r="F7" s="4">
        <v>0</v>
      </c>
      <c r="G7" s="4">
        <v>0</v>
      </c>
      <c r="H7" s="5">
        <f aca="true" t="shared" si="1" ref="H7:H47">+E7+F7+G7</f>
        <v>0</v>
      </c>
      <c r="I7" s="4">
        <v>0</v>
      </c>
      <c r="J7" s="4">
        <v>1</v>
      </c>
      <c r="K7" s="4">
        <v>0</v>
      </c>
      <c r="L7" s="5">
        <f t="shared" si="0"/>
        <v>1</v>
      </c>
    </row>
    <row r="8" spans="1:12" ht="18" customHeight="1">
      <c r="A8" s="5">
        <v>1</v>
      </c>
      <c r="B8" s="5"/>
      <c r="C8" s="13">
        <v>7</v>
      </c>
      <c r="D8" s="4" t="s">
        <v>12</v>
      </c>
      <c r="E8" s="4">
        <v>0</v>
      </c>
      <c r="F8" s="4">
        <v>3</v>
      </c>
      <c r="G8" s="4">
        <v>1</v>
      </c>
      <c r="H8" s="5">
        <f t="shared" si="1"/>
        <v>4</v>
      </c>
      <c r="I8" s="4">
        <v>0</v>
      </c>
      <c r="J8" s="4">
        <v>1</v>
      </c>
      <c r="K8" s="4">
        <v>2</v>
      </c>
      <c r="L8" s="5">
        <f t="shared" si="0"/>
        <v>3</v>
      </c>
    </row>
    <row r="9" spans="1:12" ht="18" customHeight="1">
      <c r="A9" s="5"/>
      <c r="B9" s="5">
        <v>1</v>
      </c>
      <c r="C9" s="13">
        <v>11</v>
      </c>
      <c r="D9" s="4" t="s">
        <v>14</v>
      </c>
      <c r="E9" s="4">
        <v>0</v>
      </c>
      <c r="F9" s="4">
        <v>0</v>
      </c>
      <c r="G9" s="4">
        <v>1</v>
      </c>
      <c r="H9" s="5">
        <f t="shared" si="1"/>
        <v>1</v>
      </c>
      <c r="I9" s="4">
        <v>0</v>
      </c>
      <c r="J9" s="4">
        <v>4</v>
      </c>
      <c r="K9" s="4">
        <v>3</v>
      </c>
      <c r="L9" s="5">
        <f t="shared" si="0"/>
        <v>7</v>
      </c>
    </row>
    <row r="10" spans="1:12" ht="18" customHeight="1">
      <c r="A10" s="5">
        <v>1</v>
      </c>
      <c r="B10" s="5"/>
      <c r="C10" s="13">
        <v>12</v>
      </c>
      <c r="D10" s="4" t="s">
        <v>15</v>
      </c>
      <c r="E10" s="4">
        <v>0</v>
      </c>
      <c r="F10" s="4">
        <v>0</v>
      </c>
      <c r="G10" s="4">
        <v>0</v>
      </c>
      <c r="H10" s="5">
        <f t="shared" si="1"/>
        <v>0</v>
      </c>
      <c r="I10" s="4">
        <v>0</v>
      </c>
      <c r="J10" s="4">
        <v>2</v>
      </c>
      <c r="K10" s="4">
        <v>0</v>
      </c>
      <c r="L10" s="5">
        <f t="shared" si="0"/>
        <v>2</v>
      </c>
    </row>
    <row r="11" spans="1:12" ht="18" customHeight="1">
      <c r="A11" s="5">
        <v>1</v>
      </c>
      <c r="B11" s="5"/>
      <c r="C11" s="13">
        <v>16</v>
      </c>
      <c r="D11" s="4" t="s">
        <v>106</v>
      </c>
      <c r="E11" s="4">
        <v>0</v>
      </c>
      <c r="F11" s="4">
        <v>1</v>
      </c>
      <c r="G11" s="4">
        <v>0</v>
      </c>
      <c r="H11" s="5">
        <f t="shared" si="1"/>
        <v>1</v>
      </c>
      <c r="I11" s="4">
        <v>0</v>
      </c>
      <c r="J11" s="4">
        <v>0</v>
      </c>
      <c r="K11" s="4">
        <v>0</v>
      </c>
      <c r="L11" s="5">
        <f t="shared" si="0"/>
        <v>0</v>
      </c>
    </row>
    <row r="12" spans="1:12" ht="18" customHeight="1">
      <c r="A12" s="5">
        <v>1</v>
      </c>
      <c r="B12" s="5"/>
      <c r="C12" s="13">
        <v>19</v>
      </c>
      <c r="D12" s="4" t="s">
        <v>16</v>
      </c>
      <c r="E12" s="4">
        <v>0</v>
      </c>
      <c r="F12" s="4">
        <v>0</v>
      </c>
      <c r="G12" s="4">
        <v>2</v>
      </c>
      <c r="H12" s="5">
        <f t="shared" si="1"/>
        <v>2</v>
      </c>
      <c r="I12" s="4">
        <v>1</v>
      </c>
      <c r="J12" s="4">
        <v>5</v>
      </c>
      <c r="K12" s="4">
        <v>3</v>
      </c>
      <c r="L12" s="5">
        <f t="shared" si="0"/>
        <v>9</v>
      </c>
    </row>
    <row r="13" spans="1:12" ht="18" customHeight="1">
      <c r="A13" s="5"/>
      <c r="B13" s="5">
        <v>1</v>
      </c>
      <c r="C13" s="13">
        <v>20</v>
      </c>
      <c r="D13" s="4" t="s">
        <v>17</v>
      </c>
      <c r="E13" s="4">
        <v>0</v>
      </c>
      <c r="F13" s="4">
        <v>0</v>
      </c>
      <c r="G13" s="4">
        <v>0</v>
      </c>
      <c r="H13" s="5">
        <f t="shared" si="1"/>
        <v>0</v>
      </c>
      <c r="I13" s="4">
        <v>0</v>
      </c>
      <c r="J13" s="4">
        <v>2</v>
      </c>
      <c r="K13" s="4">
        <v>1</v>
      </c>
      <c r="L13" s="5">
        <f t="shared" si="0"/>
        <v>3</v>
      </c>
    </row>
    <row r="14" spans="1:12" ht="18" customHeight="1">
      <c r="A14" s="5">
        <v>1</v>
      </c>
      <c r="B14" s="5"/>
      <c r="C14" s="13">
        <v>21</v>
      </c>
      <c r="D14" s="4" t="s">
        <v>18</v>
      </c>
      <c r="E14" s="4">
        <v>0</v>
      </c>
      <c r="F14" s="4">
        <v>0</v>
      </c>
      <c r="G14" s="4">
        <v>0</v>
      </c>
      <c r="H14" s="5">
        <f t="shared" si="1"/>
        <v>0</v>
      </c>
      <c r="I14" s="4">
        <v>0</v>
      </c>
      <c r="J14" s="4">
        <v>0</v>
      </c>
      <c r="K14" s="4">
        <v>0</v>
      </c>
      <c r="L14" s="5">
        <f t="shared" si="0"/>
        <v>0</v>
      </c>
    </row>
    <row r="15" spans="1:12" ht="18" customHeight="1">
      <c r="A15" s="5">
        <v>1</v>
      </c>
      <c r="B15" s="5"/>
      <c r="C15" s="13">
        <v>27</v>
      </c>
      <c r="D15" s="4" t="s">
        <v>117</v>
      </c>
      <c r="E15" s="4">
        <v>0</v>
      </c>
      <c r="F15" s="4">
        <v>2</v>
      </c>
      <c r="G15" s="4">
        <v>3</v>
      </c>
      <c r="H15" s="5">
        <f t="shared" si="1"/>
        <v>5</v>
      </c>
      <c r="I15" s="4">
        <v>0</v>
      </c>
      <c r="J15" s="4">
        <v>1</v>
      </c>
      <c r="K15" s="4">
        <v>0</v>
      </c>
      <c r="L15" s="5">
        <f t="shared" si="0"/>
        <v>1</v>
      </c>
    </row>
    <row r="16" spans="1:12" ht="18" customHeight="1">
      <c r="A16" s="5"/>
      <c r="B16" s="5"/>
      <c r="C16" s="13"/>
      <c r="D16" s="4" t="s">
        <v>143</v>
      </c>
      <c r="E16" s="4"/>
      <c r="F16" s="4"/>
      <c r="G16" s="4"/>
      <c r="H16" s="5">
        <f t="shared" si="1"/>
        <v>0</v>
      </c>
      <c r="I16" s="4"/>
      <c r="J16" s="4"/>
      <c r="K16" s="4"/>
      <c r="L16" s="5">
        <f t="shared" si="0"/>
        <v>0</v>
      </c>
    </row>
    <row r="17" spans="1:12" ht="18" customHeight="1">
      <c r="A17" s="5">
        <v>1</v>
      </c>
      <c r="B17" s="5"/>
      <c r="C17" s="13">
        <v>28</v>
      </c>
      <c r="D17" s="4" t="s">
        <v>133</v>
      </c>
      <c r="E17" s="4">
        <v>0</v>
      </c>
      <c r="F17" s="4">
        <v>1</v>
      </c>
      <c r="G17" s="4">
        <v>1</v>
      </c>
      <c r="H17" s="5">
        <f t="shared" si="1"/>
        <v>2</v>
      </c>
      <c r="I17" s="4">
        <v>0</v>
      </c>
      <c r="J17" s="4">
        <v>4</v>
      </c>
      <c r="K17" s="4">
        <v>4</v>
      </c>
      <c r="L17" s="5">
        <f t="shared" si="0"/>
        <v>8</v>
      </c>
    </row>
    <row r="18" spans="1:12" ht="18" customHeight="1">
      <c r="A18" s="5"/>
      <c r="B18" s="5">
        <v>1</v>
      </c>
      <c r="C18" s="13">
        <v>29</v>
      </c>
      <c r="D18" s="4" t="s">
        <v>21</v>
      </c>
      <c r="E18" s="4">
        <v>0</v>
      </c>
      <c r="F18" s="4">
        <v>2</v>
      </c>
      <c r="G18" s="4">
        <v>6</v>
      </c>
      <c r="H18" s="5">
        <f t="shared" si="1"/>
        <v>8</v>
      </c>
      <c r="I18" s="4">
        <v>1</v>
      </c>
      <c r="J18" s="4">
        <v>9</v>
      </c>
      <c r="K18" s="4">
        <v>0</v>
      </c>
      <c r="L18" s="5">
        <f t="shared" si="0"/>
        <v>10</v>
      </c>
    </row>
    <row r="19" spans="1:12" ht="18" customHeight="1">
      <c r="A19" s="5">
        <v>1</v>
      </c>
      <c r="B19" s="5"/>
      <c r="C19" s="13">
        <v>31</v>
      </c>
      <c r="D19" s="4" t="s">
        <v>22</v>
      </c>
      <c r="E19" s="4">
        <v>1</v>
      </c>
      <c r="F19" s="4">
        <v>0</v>
      </c>
      <c r="G19" s="4">
        <v>0</v>
      </c>
      <c r="H19" s="5">
        <f t="shared" si="1"/>
        <v>1</v>
      </c>
      <c r="I19" s="4">
        <v>0</v>
      </c>
      <c r="J19" s="4">
        <v>0</v>
      </c>
      <c r="K19" s="4">
        <v>0</v>
      </c>
      <c r="L19" s="5">
        <f t="shared" si="0"/>
        <v>0</v>
      </c>
    </row>
    <row r="20" spans="1:12" ht="18" customHeight="1">
      <c r="A20" s="5"/>
      <c r="B20" s="5"/>
      <c r="C20" s="13">
        <v>92</v>
      </c>
      <c r="D20" s="4" t="s">
        <v>141</v>
      </c>
      <c r="E20" s="4"/>
      <c r="F20" s="4"/>
      <c r="G20" s="4"/>
      <c r="H20" s="5">
        <f t="shared" si="1"/>
        <v>0</v>
      </c>
      <c r="I20" s="4"/>
      <c r="J20" s="4"/>
      <c r="K20" s="4"/>
      <c r="L20" s="5">
        <f t="shared" si="0"/>
        <v>0</v>
      </c>
    </row>
    <row r="21" spans="1:12" ht="18" customHeight="1">
      <c r="A21" s="5">
        <v>1</v>
      </c>
      <c r="B21" s="5"/>
      <c r="C21" s="13">
        <v>32</v>
      </c>
      <c r="D21" s="4" t="s">
        <v>23</v>
      </c>
      <c r="E21" s="4">
        <v>1</v>
      </c>
      <c r="F21" s="4">
        <v>1</v>
      </c>
      <c r="G21" s="4">
        <v>0</v>
      </c>
      <c r="H21" s="5">
        <f t="shared" si="1"/>
        <v>2</v>
      </c>
      <c r="I21" s="4">
        <v>0</v>
      </c>
      <c r="J21" s="4">
        <v>2</v>
      </c>
      <c r="K21" s="4">
        <v>2</v>
      </c>
      <c r="L21" s="5">
        <f t="shared" si="0"/>
        <v>4</v>
      </c>
    </row>
    <row r="22" spans="1:12" ht="18" customHeight="1">
      <c r="A22" s="5">
        <v>1</v>
      </c>
      <c r="B22" s="5"/>
      <c r="C22" s="13">
        <v>34</v>
      </c>
      <c r="D22" s="4" t="s">
        <v>27</v>
      </c>
      <c r="E22" s="4">
        <v>0</v>
      </c>
      <c r="F22" s="4">
        <v>3</v>
      </c>
      <c r="G22" s="4">
        <v>8</v>
      </c>
      <c r="H22" s="5">
        <f t="shared" si="1"/>
        <v>11</v>
      </c>
      <c r="I22" s="4">
        <v>1</v>
      </c>
      <c r="J22" s="4">
        <v>9</v>
      </c>
      <c r="K22" s="4">
        <v>16</v>
      </c>
      <c r="L22" s="5">
        <f t="shared" si="0"/>
        <v>26</v>
      </c>
    </row>
    <row r="23" spans="1:12" ht="18" customHeight="1">
      <c r="A23" s="5">
        <v>1</v>
      </c>
      <c r="B23" s="5"/>
      <c r="C23" s="13">
        <v>35</v>
      </c>
      <c r="D23" s="4" t="s">
        <v>28</v>
      </c>
      <c r="E23" s="4">
        <v>1</v>
      </c>
      <c r="F23" s="4">
        <v>2</v>
      </c>
      <c r="G23" s="4">
        <v>3</v>
      </c>
      <c r="H23" s="5">
        <f t="shared" si="1"/>
        <v>6</v>
      </c>
      <c r="I23" s="4">
        <v>0</v>
      </c>
      <c r="J23" s="4">
        <v>12</v>
      </c>
      <c r="K23" s="4">
        <v>5</v>
      </c>
      <c r="L23" s="5">
        <f t="shared" si="0"/>
        <v>17</v>
      </c>
    </row>
    <row r="24" spans="1:12" ht="18" customHeight="1">
      <c r="A24" s="5">
        <v>1</v>
      </c>
      <c r="B24" s="5"/>
      <c r="C24" s="13">
        <v>36</v>
      </c>
      <c r="D24" s="4" t="s">
        <v>29</v>
      </c>
      <c r="E24" s="4">
        <v>0</v>
      </c>
      <c r="F24" s="4">
        <v>1</v>
      </c>
      <c r="G24" s="4">
        <v>4</v>
      </c>
      <c r="H24" s="5">
        <f t="shared" si="1"/>
        <v>5</v>
      </c>
      <c r="I24" s="4">
        <v>0</v>
      </c>
      <c r="J24" s="4">
        <v>5</v>
      </c>
      <c r="K24" s="4">
        <v>8</v>
      </c>
      <c r="L24" s="5">
        <f t="shared" si="0"/>
        <v>13</v>
      </c>
    </row>
    <row r="25" spans="1:12" ht="18" customHeight="1">
      <c r="A25" s="5"/>
      <c r="B25" s="5">
        <v>1</v>
      </c>
      <c r="C25" s="13">
        <v>37</v>
      </c>
      <c r="D25" s="4" t="s">
        <v>30</v>
      </c>
      <c r="E25" s="4">
        <v>0</v>
      </c>
      <c r="F25" s="4">
        <v>0</v>
      </c>
      <c r="G25" s="4">
        <v>1</v>
      </c>
      <c r="H25" s="5">
        <f t="shared" si="1"/>
        <v>1</v>
      </c>
      <c r="I25" s="4">
        <v>0</v>
      </c>
      <c r="J25" s="4">
        <v>1</v>
      </c>
      <c r="K25" s="4">
        <v>2</v>
      </c>
      <c r="L25" s="5">
        <f t="shared" si="0"/>
        <v>3</v>
      </c>
    </row>
    <row r="26" spans="1:12" ht="18" customHeight="1">
      <c r="A26" s="5"/>
      <c r="B26" s="5">
        <v>1</v>
      </c>
      <c r="C26" s="13">
        <v>39</v>
      </c>
      <c r="D26" s="4" t="s">
        <v>31</v>
      </c>
      <c r="E26" s="4">
        <v>0</v>
      </c>
      <c r="F26" s="4">
        <v>0</v>
      </c>
      <c r="G26" s="4">
        <v>1</v>
      </c>
      <c r="H26" s="5">
        <f t="shared" si="1"/>
        <v>1</v>
      </c>
      <c r="I26" s="4">
        <v>0</v>
      </c>
      <c r="J26" s="4">
        <v>2</v>
      </c>
      <c r="K26" s="4">
        <v>1</v>
      </c>
      <c r="L26" s="5">
        <f t="shared" si="0"/>
        <v>3</v>
      </c>
    </row>
    <row r="27" spans="1:12" ht="18" customHeight="1">
      <c r="A27" s="5">
        <v>1</v>
      </c>
      <c r="B27" s="5"/>
      <c r="C27" s="13">
        <v>41</v>
      </c>
      <c r="D27" s="4" t="s">
        <v>32</v>
      </c>
      <c r="E27" s="4">
        <v>0</v>
      </c>
      <c r="F27" s="4">
        <v>1</v>
      </c>
      <c r="G27" s="4">
        <v>0</v>
      </c>
      <c r="H27" s="5">
        <f t="shared" si="1"/>
        <v>1</v>
      </c>
      <c r="I27" s="4">
        <v>0</v>
      </c>
      <c r="J27" s="4">
        <v>1</v>
      </c>
      <c r="K27" s="4">
        <v>0</v>
      </c>
      <c r="L27" s="5">
        <f t="shared" si="0"/>
        <v>1</v>
      </c>
    </row>
    <row r="28" spans="1:12" ht="18" customHeight="1">
      <c r="A28" s="5"/>
      <c r="B28" s="5"/>
      <c r="C28" s="13">
        <v>93</v>
      </c>
      <c r="D28" s="4" t="s">
        <v>142</v>
      </c>
      <c r="E28" s="4"/>
      <c r="F28" s="4"/>
      <c r="G28" s="4"/>
      <c r="H28" s="5">
        <f t="shared" si="1"/>
        <v>0</v>
      </c>
      <c r="I28" s="4"/>
      <c r="J28" s="4"/>
      <c r="K28" s="4"/>
      <c r="L28" s="5">
        <f t="shared" si="0"/>
        <v>0</v>
      </c>
    </row>
    <row r="29" spans="1:12" ht="18" customHeight="1">
      <c r="A29" s="5">
        <v>1</v>
      </c>
      <c r="B29" s="5"/>
      <c r="C29" s="13">
        <v>42</v>
      </c>
      <c r="D29" s="4" t="s">
        <v>24</v>
      </c>
      <c r="E29" s="4">
        <v>0</v>
      </c>
      <c r="F29" s="4">
        <v>1</v>
      </c>
      <c r="G29" s="4">
        <v>0</v>
      </c>
      <c r="H29" s="5">
        <f t="shared" si="1"/>
        <v>1</v>
      </c>
      <c r="I29" s="4">
        <v>0</v>
      </c>
      <c r="J29" s="4">
        <v>0</v>
      </c>
      <c r="K29" s="4">
        <v>0</v>
      </c>
      <c r="L29" s="5">
        <f t="shared" si="0"/>
        <v>0</v>
      </c>
    </row>
    <row r="30" spans="1:12" ht="18" customHeight="1">
      <c r="A30" s="5">
        <v>1</v>
      </c>
      <c r="B30" s="5"/>
      <c r="C30" s="13">
        <v>43</v>
      </c>
      <c r="D30" s="4" t="s">
        <v>25</v>
      </c>
      <c r="E30" s="4">
        <v>0</v>
      </c>
      <c r="F30" s="4">
        <v>0</v>
      </c>
      <c r="G30" s="4">
        <v>1</v>
      </c>
      <c r="H30" s="5">
        <f t="shared" si="1"/>
        <v>1</v>
      </c>
      <c r="I30" s="4">
        <v>0</v>
      </c>
      <c r="J30" s="4">
        <v>1</v>
      </c>
      <c r="K30" s="4">
        <v>0</v>
      </c>
      <c r="L30" s="5">
        <f t="shared" si="0"/>
        <v>1</v>
      </c>
    </row>
    <row r="31" spans="1:12" ht="18" customHeight="1">
      <c r="A31" s="5">
        <v>1</v>
      </c>
      <c r="B31" s="5"/>
      <c r="C31" s="13">
        <v>44</v>
      </c>
      <c r="D31" s="4" t="s">
        <v>26</v>
      </c>
      <c r="E31" s="4">
        <v>0</v>
      </c>
      <c r="F31" s="4">
        <v>0</v>
      </c>
      <c r="G31" s="4">
        <v>0</v>
      </c>
      <c r="H31" s="5">
        <f t="shared" si="1"/>
        <v>0</v>
      </c>
      <c r="I31" s="4">
        <v>0</v>
      </c>
      <c r="J31" s="4">
        <v>3</v>
      </c>
      <c r="K31" s="4">
        <v>3</v>
      </c>
      <c r="L31" s="5">
        <f t="shared" si="0"/>
        <v>6</v>
      </c>
    </row>
    <row r="32" spans="1:12" ht="18" customHeight="1">
      <c r="A32" s="5">
        <v>1</v>
      </c>
      <c r="B32" s="5"/>
      <c r="C32" s="13">
        <v>80</v>
      </c>
      <c r="D32" s="4" t="s">
        <v>33</v>
      </c>
      <c r="E32" s="4">
        <v>0</v>
      </c>
      <c r="F32" s="4">
        <v>0</v>
      </c>
      <c r="G32" s="4">
        <v>0</v>
      </c>
      <c r="H32" s="5">
        <f t="shared" si="1"/>
        <v>0</v>
      </c>
      <c r="I32" s="4">
        <v>0</v>
      </c>
      <c r="J32" s="4">
        <v>1</v>
      </c>
      <c r="K32" s="4">
        <v>0</v>
      </c>
      <c r="L32" s="5">
        <f t="shared" si="0"/>
        <v>1</v>
      </c>
    </row>
    <row r="33" spans="1:12" ht="18" customHeight="1">
      <c r="A33" s="5">
        <v>1</v>
      </c>
      <c r="B33" s="5"/>
      <c r="C33" s="13">
        <v>90</v>
      </c>
      <c r="D33" s="4" t="s">
        <v>103</v>
      </c>
      <c r="E33" s="4">
        <v>0</v>
      </c>
      <c r="F33" s="4">
        <v>2</v>
      </c>
      <c r="G33" s="4">
        <v>4</v>
      </c>
      <c r="H33" s="5">
        <f t="shared" si="1"/>
        <v>6</v>
      </c>
      <c r="I33" s="4">
        <v>0</v>
      </c>
      <c r="J33" s="4">
        <v>10</v>
      </c>
      <c r="K33" s="4">
        <v>5</v>
      </c>
      <c r="L33" s="5">
        <f t="shared" si="0"/>
        <v>15</v>
      </c>
    </row>
    <row r="34" spans="1:12" ht="18" customHeight="1">
      <c r="A34" s="5">
        <v>1</v>
      </c>
      <c r="B34" s="5"/>
      <c r="C34" s="13">
        <v>45</v>
      </c>
      <c r="D34" s="4" t="s">
        <v>34</v>
      </c>
      <c r="E34" s="4">
        <v>0</v>
      </c>
      <c r="F34" s="4">
        <v>0</v>
      </c>
      <c r="G34" s="4">
        <v>0</v>
      </c>
      <c r="H34" s="5">
        <f t="shared" si="1"/>
        <v>0</v>
      </c>
      <c r="I34" s="4">
        <v>0</v>
      </c>
      <c r="J34" s="4">
        <v>0</v>
      </c>
      <c r="K34" s="4">
        <v>1</v>
      </c>
      <c r="L34" s="5">
        <f>SUM(I34+J34+K34)</f>
        <v>1</v>
      </c>
    </row>
    <row r="35" spans="1:12" ht="18" customHeight="1">
      <c r="A35" s="5">
        <v>1</v>
      </c>
      <c r="B35" s="5"/>
      <c r="C35" s="13">
        <v>46</v>
      </c>
      <c r="D35" s="4" t="s">
        <v>35</v>
      </c>
      <c r="E35" s="4">
        <v>0</v>
      </c>
      <c r="F35" s="4">
        <v>0</v>
      </c>
      <c r="G35" s="4">
        <v>0</v>
      </c>
      <c r="H35" s="5">
        <f t="shared" si="1"/>
        <v>0</v>
      </c>
      <c r="I35" s="4">
        <v>0</v>
      </c>
      <c r="J35" s="4">
        <v>0</v>
      </c>
      <c r="K35" s="4">
        <v>1</v>
      </c>
      <c r="L35" s="5">
        <f aca="true" t="shared" si="2" ref="L35:L42">SUM(I35+J35+K35)</f>
        <v>1</v>
      </c>
    </row>
    <row r="36" spans="1:12" ht="18" customHeight="1">
      <c r="A36" s="5"/>
      <c r="B36" s="5">
        <v>1</v>
      </c>
      <c r="C36" s="13">
        <v>47</v>
      </c>
      <c r="D36" s="4" t="s">
        <v>36</v>
      </c>
      <c r="E36" s="4">
        <v>0</v>
      </c>
      <c r="F36" s="4">
        <v>0</v>
      </c>
      <c r="G36" s="4">
        <v>1</v>
      </c>
      <c r="H36" s="5">
        <f t="shared" si="1"/>
        <v>1</v>
      </c>
      <c r="I36" s="4">
        <v>0</v>
      </c>
      <c r="J36" s="4">
        <v>2</v>
      </c>
      <c r="K36" s="4">
        <v>3</v>
      </c>
      <c r="L36" s="5">
        <f t="shared" si="2"/>
        <v>5</v>
      </c>
    </row>
    <row r="37" spans="1:12" ht="18" customHeight="1">
      <c r="A37" s="5"/>
      <c r="B37" s="5">
        <v>1</v>
      </c>
      <c r="C37" s="13">
        <v>48</v>
      </c>
      <c r="D37" s="4" t="s">
        <v>37</v>
      </c>
      <c r="E37" s="4">
        <v>0</v>
      </c>
      <c r="F37" s="4">
        <v>0</v>
      </c>
      <c r="G37" s="4">
        <v>0</v>
      </c>
      <c r="H37" s="5">
        <f t="shared" si="1"/>
        <v>0</v>
      </c>
      <c r="I37" s="4">
        <v>1</v>
      </c>
      <c r="J37" s="4">
        <v>1</v>
      </c>
      <c r="K37" s="4">
        <v>1</v>
      </c>
      <c r="L37" s="5">
        <f t="shared" si="2"/>
        <v>3</v>
      </c>
    </row>
    <row r="38" spans="1:12" ht="18" customHeight="1">
      <c r="A38" s="5"/>
      <c r="B38" s="5">
        <v>1</v>
      </c>
      <c r="C38" s="13">
        <v>50</v>
      </c>
      <c r="D38" s="4" t="s">
        <v>38</v>
      </c>
      <c r="E38" s="4">
        <v>0</v>
      </c>
      <c r="F38" s="4">
        <v>0</v>
      </c>
      <c r="G38" s="4">
        <v>0</v>
      </c>
      <c r="H38" s="5">
        <f t="shared" si="1"/>
        <v>0</v>
      </c>
      <c r="I38" s="4">
        <v>0</v>
      </c>
      <c r="J38" s="4">
        <v>2</v>
      </c>
      <c r="K38" s="4">
        <v>0</v>
      </c>
      <c r="L38" s="5">
        <f t="shared" si="2"/>
        <v>2</v>
      </c>
    </row>
    <row r="39" spans="1:12" ht="18" customHeight="1">
      <c r="A39" s="5">
        <v>1</v>
      </c>
      <c r="B39" s="5"/>
      <c r="C39" s="13">
        <v>51</v>
      </c>
      <c r="D39" s="4" t="s">
        <v>39</v>
      </c>
      <c r="E39" s="4">
        <v>0</v>
      </c>
      <c r="F39" s="4">
        <v>0</v>
      </c>
      <c r="G39" s="4">
        <v>0</v>
      </c>
      <c r="H39" s="5">
        <f t="shared" si="1"/>
        <v>0</v>
      </c>
      <c r="I39" s="4">
        <v>0</v>
      </c>
      <c r="J39" s="4">
        <v>3</v>
      </c>
      <c r="K39" s="4">
        <v>2</v>
      </c>
      <c r="L39" s="5">
        <f t="shared" si="2"/>
        <v>5</v>
      </c>
    </row>
    <row r="40" spans="1:12" ht="18" customHeight="1">
      <c r="A40" s="5">
        <v>1</v>
      </c>
      <c r="B40" s="5"/>
      <c r="C40" s="13">
        <v>52</v>
      </c>
      <c r="D40" s="4" t="s">
        <v>40</v>
      </c>
      <c r="E40" s="4">
        <v>0</v>
      </c>
      <c r="F40" s="4">
        <v>0</v>
      </c>
      <c r="G40" s="4">
        <v>0</v>
      </c>
      <c r="H40" s="5">
        <f t="shared" si="1"/>
        <v>0</v>
      </c>
      <c r="I40" s="4">
        <v>0</v>
      </c>
      <c r="J40" s="4">
        <v>1</v>
      </c>
      <c r="K40" s="4">
        <v>1</v>
      </c>
      <c r="L40" s="5">
        <f t="shared" si="2"/>
        <v>2</v>
      </c>
    </row>
    <row r="41" spans="1:12" ht="18" customHeight="1">
      <c r="A41" s="5">
        <v>1</v>
      </c>
      <c r="B41" s="5"/>
      <c r="C41" s="13">
        <v>53</v>
      </c>
      <c r="D41" s="4" t="s">
        <v>41</v>
      </c>
      <c r="E41" s="4">
        <v>0</v>
      </c>
      <c r="F41" s="4">
        <v>0</v>
      </c>
      <c r="G41" s="4">
        <v>0</v>
      </c>
      <c r="H41" s="5">
        <f t="shared" si="1"/>
        <v>0</v>
      </c>
      <c r="I41" s="4">
        <v>1</v>
      </c>
      <c r="J41" s="4">
        <v>3</v>
      </c>
      <c r="K41" s="4">
        <v>5</v>
      </c>
      <c r="L41" s="5">
        <f t="shared" si="2"/>
        <v>9</v>
      </c>
    </row>
    <row r="42" spans="1:12" ht="18" customHeight="1">
      <c r="A42" s="5">
        <v>1</v>
      </c>
      <c r="B42" s="5"/>
      <c r="C42" s="13">
        <v>54</v>
      </c>
      <c r="D42" s="4" t="s">
        <v>42</v>
      </c>
      <c r="E42" s="4">
        <v>0</v>
      </c>
      <c r="F42" s="4">
        <v>1</v>
      </c>
      <c r="G42" s="4">
        <v>0</v>
      </c>
      <c r="H42" s="5">
        <f t="shared" si="1"/>
        <v>1</v>
      </c>
      <c r="I42" s="4">
        <v>0</v>
      </c>
      <c r="J42" s="4">
        <v>1</v>
      </c>
      <c r="K42" s="4">
        <v>1</v>
      </c>
      <c r="L42" s="5">
        <f t="shared" si="2"/>
        <v>2</v>
      </c>
    </row>
    <row r="43" spans="1:12" ht="18" customHeight="1">
      <c r="A43" s="5">
        <v>1</v>
      </c>
      <c r="B43" s="5"/>
      <c r="C43" s="13">
        <v>55</v>
      </c>
      <c r="D43" s="4" t="s">
        <v>9</v>
      </c>
      <c r="E43" s="4">
        <v>0</v>
      </c>
      <c r="F43" s="4">
        <v>0</v>
      </c>
      <c r="G43" s="4">
        <v>0</v>
      </c>
      <c r="H43" s="5">
        <f t="shared" si="1"/>
        <v>0</v>
      </c>
      <c r="I43" s="4">
        <v>1</v>
      </c>
      <c r="J43" s="4">
        <v>0</v>
      </c>
      <c r="K43" s="4">
        <v>1</v>
      </c>
      <c r="L43" s="5">
        <f>SUM(I43+J43+K43)</f>
        <v>2</v>
      </c>
    </row>
    <row r="44" spans="1:12" ht="18" customHeight="1">
      <c r="A44" s="5"/>
      <c r="B44" s="5">
        <v>1</v>
      </c>
      <c r="C44" s="13">
        <v>56</v>
      </c>
      <c r="D44" s="4" t="s">
        <v>118</v>
      </c>
      <c r="E44" s="4">
        <v>0</v>
      </c>
      <c r="F44" s="4">
        <v>0</v>
      </c>
      <c r="G44" s="4">
        <v>1</v>
      </c>
      <c r="H44" s="5">
        <f t="shared" si="1"/>
        <v>1</v>
      </c>
      <c r="I44" s="4">
        <v>0</v>
      </c>
      <c r="J44" s="4">
        <v>2</v>
      </c>
      <c r="K44" s="4">
        <v>4</v>
      </c>
      <c r="L44" s="5">
        <f>SUM(I44+J44+K44)</f>
        <v>6</v>
      </c>
    </row>
    <row r="45" spans="1:12" ht="18" customHeight="1">
      <c r="A45" s="5">
        <v>1</v>
      </c>
      <c r="B45" s="5"/>
      <c r="C45" s="13">
        <v>57</v>
      </c>
      <c r="D45" s="4" t="s">
        <v>13</v>
      </c>
      <c r="E45" s="4">
        <v>0</v>
      </c>
      <c r="F45" s="4">
        <v>0</v>
      </c>
      <c r="G45" s="4">
        <v>1</v>
      </c>
      <c r="H45" s="5">
        <f t="shared" si="1"/>
        <v>1</v>
      </c>
      <c r="I45" s="4">
        <v>0</v>
      </c>
      <c r="J45" s="4">
        <v>0</v>
      </c>
      <c r="K45" s="4">
        <v>0</v>
      </c>
      <c r="L45" s="5">
        <f>SUM(I45+J45+K45)</f>
        <v>0</v>
      </c>
    </row>
    <row r="46" spans="1:12" ht="18" customHeight="1">
      <c r="A46" s="5">
        <v>1</v>
      </c>
      <c r="B46" s="5"/>
      <c r="C46" s="13">
        <v>60</v>
      </c>
      <c r="D46" s="4" t="s">
        <v>19</v>
      </c>
      <c r="E46" s="4">
        <v>1</v>
      </c>
      <c r="F46" s="4">
        <v>0</v>
      </c>
      <c r="G46" s="4">
        <v>1</v>
      </c>
      <c r="H46" s="5">
        <f t="shared" si="1"/>
        <v>2</v>
      </c>
      <c r="I46" s="4">
        <v>0</v>
      </c>
      <c r="J46" s="4">
        <v>0</v>
      </c>
      <c r="K46" s="4">
        <v>0</v>
      </c>
      <c r="L46" s="5">
        <f>SUM(I46+J46+K46)</f>
        <v>0</v>
      </c>
    </row>
    <row r="47" spans="1:12" ht="18" customHeight="1">
      <c r="A47" s="5">
        <v>1</v>
      </c>
      <c r="B47" s="5"/>
      <c r="C47" s="13">
        <v>62</v>
      </c>
      <c r="D47" s="4" t="s">
        <v>20</v>
      </c>
      <c r="E47" s="4">
        <v>0</v>
      </c>
      <c r="F47" s="4">
        <v>0</v>
      </c>
      <c r="G47" s="4">
        <v>0</v>
      </c>
      <c r="H47" s="5">
        <f t="shared" si="1"/>
        <v>0</v>
      </c>
      <c r="I47" s="4">
        <v>0</v>
      </c>
      <c r="J47" s="4">
        <v>1</v>
      </c>
      <c r="K47" s="4">
        <v>2</v>
      </c>
      <c r="L47" s="5">
        <f>SUM(I47+J47+K47)</f>
        <v>3</v>
      </c>
    </row>
    <row r="48" spans="1:12" ht="18" customHeight="1">
      <c r="A48" s="5"/>
      <c r="B48" s="5"/>
      <c r="C48" s="13" t="s">
        <v>8</v>
      </c>
      <c r="D48" s="4"/>
      <c r="E48" s="4">
        <f>SUM(E6:E47)</f>
        <v>4</v>
      </c>
      <c r="F48" s="4">
        <f>SUM(F6:F47)</f>
        <v>21</v>
      </c>
      <c r="G48" s="4">
        <f>SUM(G6:G47)</f>
        <v>40</v>
      </c>
      <c r="H48" s="5">
        <f>E48+F48+G48</f>
        <v>65</v>
      </c>
      <c r="I48" s="4">
        <f>SUM(I6:I47)</f>
        <v>6</v>
      </c>
      <c r="J48" s="4">
        <f>SUM(J6:J47)</f>
        <v>92</v>
      </c>
      <c r="K48" s="4">
        <f>SUM(K6:K47)</f>
        <v>77</v>
      </c>
      <c r="L48" s="5">
        <f>I48+J48+K48</f>
        <v>175</v>
      </c>
    </row>
    <row r="49" spans="1:12" ht="18" customHeight="1" thickBot="1">
      <c r="A49" s="6"/>
      <c r="B49" s="9">
        <f>SUM(B6:B47)</f>
        <v>9</v>
      </c>
      <c r="C49" s="14"/>
      <c r="D49" s="6"/>
      <c r="E49" s="6"/>
      <c r="F49" s="6"/>
      <c r="G49" s="6"/>
      <c r="H49" s="9"/>
      <c r="I49" s="6"/>
      <c r="J49" s="6"/>
      <c r="K49" s="6"/>
      <c r="L49" s="9"/>
    </row>
    <row r="50" ht="13.5" thickTop="1"/>
  </sheetData>
  <mergeCells count="2">
    <mergeCell ref="I4:K4"/>
    <mergeCell ref="E4:G4"/>
  </mergeCells>
  <printOptions gridLines="1"/>
  <pageMargins left="0.75" right="0.75" top="1" bottom="1" header="0.4921259845" footer="0.4921259845"/>
  <pageSetup horizontalDpi="180" verticalDpi="180" orientation="landscape" paperSize="9" r:id="rId1"/>
  <headerFooter alignWithMargins="0">
    <oddHeader>&amp;L&amp;F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8"/>
  <sheetViews>
    <sheetView workbookViewId="0" topLeftCell="B1">
      <selection activeCell="M7" sqref="M7"/>
    </sheetView>
  </sheetViews>
  <sheetFormatPr defaultColWidth="11.421875" defaultRowHeight="12.75"/>
  <cols>
    <col min="1" max="1" width="27.8515625" style="0" customWidth="1"/>
    <col min="6" max="6" width="12.28125" style="0" customWidth="1"/>
  </cols>
  <sheetData>
    <row r="3" ht="13.5" thickBot="1"/>
    <row r="4" spans="1:21" ht="49.5" customHeight="1" thickBot="1" thickTop="1">
      <c r="A4" s="134" t="s">
        <v>2</v>
      </c>
      <c r="B4" s="136" t="s">
        <v>44</v>
      </c>
      <c r="C4" s="136"/>
      <c r="D4" s="136"/>
      <c r="E4" s="134" t="s">
        <v>8</v>
      </c>
      <c r="F4" s="137" t="s">
        <v>3</v>
      </c>
      <c r="G4" s="138"/>
      <c r="H4" s="139"/>
      <c r="I4" s="140" t="s">
        <v>8</v>
      </c>
      <c r="J4" s="137" t="s">
        <v>46</v>
      </c>
      <c r="K4" s="138"/>
      <c r="L4" s="139"/>
      <c r="M4" s="140" t="s">
        <v>8</v>
      </c>
      <c r="N4" s="141" t="s">
        <v>4</v>
      </c>
      <c r="O4" s="141"/>
      <c r="P4" s="141"/>
      <c r="Q4" s="140" t="s">
        <v>8</v>
      </c>
      <c r="R4" s="141" t="s">
        <v>45</v>
      </c>
      <c r="S4" s="141"/>
      <c r="T4" s="141"/>
      <c r="U4" s="140" t="s">
        <v>8</v>
      </c>
    </row>
    <row r="5" spans="1:21" ht="49.5" customHeight="1" thickBot="1" thickTop="1">
      <c r="A5" s="135"/>
      <c r="B5" s="21" t="s">
        <v>5</v>
      </c>
      <c r="C5" s="21" t="s">
        <v>6</v>
      </c>
      <c r="D5" s="21" t="s">
        <v>7</v>
      </c>
      <c r="E5" s="135"/>
      <c r="F5" s="21" t="s">
        <v>5</v>
      </c>
      <c r="G5" s="21" t="s">
        <v>6</v>
      </c>
      <c r="H5" s="21" t="s">
        <v>7</v>
      </c>
      <c r="I5" s="132"/>
      <c r="J5" s="21" t="s">
        <v>5</v>
      </c>
      <c r="K5" s="21" t="s">
        <v>6</v>
      </c>
      <c r="L5" s="21" t="s">
        <v>7</v>
      </c>
      <c r="M5" s="132"/>
      <c r="N5" s="21" t="s">
        <v>5</v>
      </c>
      <c r="O5" s="21" t="s">
        <v>6</v>
      </c>
      <c r="P5" s="21" t="s">
        <v>7</v>
      </c>
      <c r="Q5" s="132"/>
      <c r="R5" s="21" t="s">
        <v>5</v>
      </c>
      <c r="S5" s="21" t="s">
        <v>6</v>
      </c>
      <c r="T5" s="21" t="s">
        <v>7</v>
      </c>
      <c r="U5" s="132"/>
    </row>
    <row r="6" spans="1:21" ht="39.75" customHeight="1" thickBot="1" thickTop="1">
      <c r="A6" s="26" t="s">
        <v>50</v>
      </c>
      <c r="B6" s="27">
        <v>12</v>
      </c>
      <c r="C6" s="27">
        <v>34</v>
      </c>
      <c r="D6" s="27">
        <v>10</v>
      </c>
      <c r="E6" s="27">
        <f>B6+C6+D6</f>
        <v>56</v>
      </c>
      <c r="F6" s="27">
        <f>tg!B9+tg!B10+tg!B11</f>
        <v>2</v>
      </c>
      <c r="G6" s="27">
        <f>tg!C9+tg!C10+tg!C11</f>
        <v>4</v>
      </c>
      <c r="H6" s="27">
        <f>tg!D9+tg!D10+tg!D11</f>
        <v>2</v>
      </c>
      <c r="I6" s="27">
        <f>F6+G6+H6</f>
        <v>8</v>
      </c>
      <c r="J6" s="27">
        <f>B6-F6</f>
        <v>10</v>
      </c>
      <c r="K6" s="27">
        <f>C6-G6</f>
        <v>30</v>
      </c>
      <c r="L6" s="27">
        <f>D6-H6</f>
        <v>8</v>
      </c>
      <c r="M6" s="27">
        <f>J6+K6+L6</f>
        <v>48</v>
      </c>
      <c r="N6" s="27">
        <f>tg!F9+tg!F10+tg!F11</f>
        <v>2</v>
      </c>
      <c r="O6" s="27">
        <f>tg!G9+tg!G10+tg!G11</f>
        <v>2</v>
      </c>
      <c r="P6" s="27">
        <f>tg!H9+tg!H10+tg!H11</f>
        <v>0</v>
      </c>
      <c r="Q6" s="27">
        <f>N6+O6+P6</f>
        <v>4</v>
      </c>
      <c r="R6" s="28">
        <f aca="true" t="shared" si="0" ref="R6:U7">N6/J6</f>
        <v>0.2</v>
      </c>
      <c r="S6" s="28">
        <f t="shared" si="0"/>
        <v>0.06666666666666667</v>
      </c>
      <c r="T6" s="28">
        <f t="shared" si="0"/>
        <v>0</v>
      </c>
      <c r="U6" s="29">
        <f t="shared" si="0"/>
        <v>0.08333333333333333</v>
      </c>
    </row>
    <row r="7" spans="1:21" s="24" customFormat="1" ht="49.5" customHeight="1" thickTop="1">
      <c r="A7" s="30" t="s">
        <v>51</v>
      </c>
      <c r="B7" s="30">
        <f aca="true" t="shared" si="1" ref="B7:Q7">SUM(B6:B6)</f>
        <v>12</v>
      </c>
      <c r="C7" s="30">
        <f t="shared" si="1"/>
        <v>34</v>
      </c>
      <c r="D7" s="30">
        <f t="shared" si="1"/>
        <v>10</v>
      </c>
      <c r="E7" s="30">
        <f t="shared" si="1"/>
        <v>56</v>
      </c>
      <c r="F7" s="30">
        <f t="shared" si="1"/>
        <v>2</v>
      </c>
      <c r="G7" s="30">
        <f t="shared" si="1"/>
        <v>4</v>
      </c>
      <c r="H7" s="30">
        <f t="shared" si="1"/>
        <v>2</v>
      </c>
      <c r="I7" s="30">
        <f t="shared" si="1"/>
        <v>8</v>
      </c>
      <c r="J7" s="30">
        <f t="shared" si="1"/>
        <v>10</v>
      </c>
      <c r="K7" s="30">
        <f t="shared" si="1"/>
        <v>30</v>
      </c>
      <c r="L7" s="30">
        <f t="shared" si="1"/>
        <v>8</v>
      </c>
      <c r="M7" s="30">
        <f t="shared" si="1"/>
        <v>48</v>
      </c>
      <c r="N7" s="30">
        <f t="shared" si="1"/>
        <v>2</v>
      </c>
      <c r="O7" s="30">
        <f t="shared" si="1"/>
        <v>2</v>
      </c>
      <c r="P7" s="30">
        <f t="shared" si="1"/>
        <v>0</v>
      </c>
      <c r="Q7" s="30">
        <f t="shared" si="1"/>
        <v>4</v>
      </c>
      <c r="R7" s="23">
        <f t="shared" si="0"/>
        <v>0.2</v>
      </c>
      <c r="S7" s="23">
        <f t="shared" si="0"/>
        <v>0.06666666666666667</v>
      </c>
      <c r="T7" s="23">
        <f t="shared" si="0"/>
        <v>0</v>
      </c>
      <c r="U7" s="23">
        <f t="shared" si="0"/>
        <v>0.08333333333333333</v>
      </c>
    </row>
    <row r="8" spans="1:21" ht="13.5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ht="13.5" thickTop="1"/>
  </sheetData>
  <mergeCells count="11">
    <mergeCell ref="Q4:Q5"/>
    <mergeCell ref="R4:T4"/>
    <mergeCell ref="U4:U5"/>
    <mergeCell ref="I4:I5"/>
    <mergeCell ref="J4:L4"/>
    <mergeCell ref="M4:M5"/>
    <mergeCell ref="N4:P4"/>
    <mergeCell ref="A4:A5"/>
    <mergeCell ref="B4:D4"/>
    <mergeCell ref="E4:E5"/>
    <mergeCell ref="F4:H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57" r:id="rId1"/>
  <headerFooter alignWithMargins="0">
    <oddHeader>&amp;L&amp;F</oddHead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V14"/>
  <sheetViews>
    <sheetView workbookViewId="0" topLeftCell="E1">
      <selection activeCell="V10" sqref="V10"/>
    </sheetView>
  </sheetViews>
  <sheetFormatPr defaultColWidth="11.421875" defaultRowHeight="12.75"/>
  <cols>
    <col min="1" max="1" width="9.140625" style="0" customWidth="1"/>
    <col min="2" max="2" width="30.7109375" style="0" customWidth="1"/>
    <col min="3" max="3" width="5.140625" style="0" customWidth="1"/>
    <col min="4" max="4" width="6.421875" style="0" customWidth="1"/>
    <col min="5" max="5" width="6.140625" style="0" customWidth="1"/>
    <col min="6" max="6" width="6.8515625" style="0" customWidth="1"/>
    <col min="7" max="7" width="7.28125" style="1" customWidth="1"/>
    <col min="8" max="8" width="6.57421875" style="1" customWidth="1"/>
    <col min="9" max="9" width="6.28125" style="1" customWidth="1"/>
    <col min="10" max="10" width="10.57421875" style="1" customWidth="1"/>
    <col min="11" max="11" width="7.140625" style="1" customWidth="1"/>
    <col min="12" max="12" width="8.7109375" style="1" customWidth="1"/>
    <col min="13" max="13" width="6.57421875" style="1" customWidth="1"/>
    <col min="14" max="14" width="6.7109375" style="1" customWidth="1"/>
    <col min="15" max="16" width="6.28125" style="0" customWidth="1"/>
    <col min="17" max="17" width="5.8515625" style="1" customWidth="1"/>
    <col min="18" max="18" width="7.140625" style="1" customWidth="1"/>
    <col min="19" max="19" width="8.28125" style="0" customWidth="1"/>
    <col min="20" max="20" width="10.28125" style="0" customWidth="1"/>
    <col min="21" max="21" width="8.421875" style="0" customWidth="1"/>
    <col min="22" max="22" width="8.28125" style="0" customWidth="1"/>
  </cols>
  <sheetData>
    <row r="1" ht="24.75" customHeight="1"/>
    <row r="2" ht="24.75" customHeight="1"/>
    <row r="3" ht="22.5" customHeight="1" thickBot="1"/>
    <row r="4" spans="1:22" ht="24.75" customHeight="1" thickBot="1" thickTop="1">
      <c r="A4" s="140" t="s">
        <v>0</v>
      </c>
      <c r="B4" s="134" t="s">
        <v>2</v>
      </c>
      <c r="C4" s="136" t="s">
        <v>44</v>
      </c>
      <c r="D4" s="136"/>
      <c r="E4" s="136"/>
      <c r="F4" s="134" t="s">
        <v>8</v>
      </c>
      <c r="G4" s="137" t="s">
        <v>3</v>
      </c>
      <c r="H4" s="138"/>
      <c r="I4" s="139"/>
      <c r="J4" s="140" t="s">
        <v>8</v>
      </c>
      <c r="K4" s="137" t="s">
        <v>46</v>
      </c>
      <c r="L4" s="138"/>
      <c r="M4" s="139"/>
      <c r="N4" s="140" t="s">
        <v>8</v>
      </c>
      <c r="O4" s="141" t="s">
        <v>4</v>
      </c>
      <c r="P4" s="141"/>
      <c r="Q4" s="141"/>
      <c r="R4" s="140" t="s">
        <v>8</v>
      </c>
      <c r="S4" s="141" t="s">
        <v>45</v>
      </c>
      <c r="T4" s="141"/>
      <c r="U4" s="141"/>
      <c r="V4" s="140" t="s">
        <v>8</v>
      </c>
    </row>
    <row r="5" spans="1:22" s="22" customFormat="1" ht="24.75" customHeight="1" thickBot="1" thickTop="1">
      <c r="A5" s="132"/>
      <c r="B5" s="135"/>
      <c r="C5" s="21" t="s">
        <v>5</v>
      </c>
      <c r="D5" s="21" t="s">
        <v>6</v>
      </c>
      <c r="E5" s="21" t="s">
        <v>7</v>
      </c>
      <c r="F5" s="135"/>
      <c r="G5" s="21" t="s">
        <v>5</v>
      </c>
      <c r="H5" s="21" t="s">
        <v>6</v>
      </c>
      <c r="I5" s="21" t="s">
        <v>7</v>
      </c>
      <c r="J5" s="132"/>
      <c r="K5" s="21" t="s">
        <v>5</v>
      </c>
      <c r="L5" s="21" t="s">
        <v>6</v>
      </c>
      <c r="M5" s="21" t="s">
        <v>7</v>
      </c>
      <c r="N5" s="132"/>
      <c r="O5" s="21" t="s">
        <v>5</v>
      </c>
      <c r="P5" s="21" t="s">
        <v>6</v>
      </c>
      <c r="Q5" s="21" t="s">
        <v>7</v>
      </c>
      <c r="R5" s="132"/>
      <c r="S5" s="21" t="s">
        <v>5</v>
      </c>
      <c r="T5" s="21" t="s">
        <v>6</v>
      </c>
      <c r="U5" s="21" t="s">
        <v>7</v>
      </c>
      <c r="V5" s="132"/>
    </row>
    <row r="6" spans="1:22" ht="24.75" customHeight="1" thickBot="1" thickTop="1">
      <c r="A6" s="5"/>
      <c r="B6" s="4" t="s">
        <v>43</v>
      </c>
      <c r="C6" s="5">
        <v>110</v>
      </c>
      <c r="D6" s="5">
        <v>157</v>
      </c>
      <c r="E6" s="5">
        <v>140</v>
      </c>
      <c r="F6" s="5">
        <f>C6+D6+E6</f>
        <v>407</v>
      </c>
      <c r="G6" s="33">
        <f>tg!B64</f>
        <v>8</v>
      </c>
      <c r="H6" s="33">
        <f>tg!C64</f>
        <v>24</v>
      </c>
      <c r="I6" s="33">
        <f>tg!D64</f>
        <v>22</v>
      </c>
      <c r="J6" s="33">
        <f>tg!E64</f>
        <v>54</v>
      </c>
      <c r="K6" s="33">
        <f aca="true" t="shared" si="0" ref="K6:M8">C6-G6</f>
        <v>102</v>
      </c>
      <c r="L6" s="33">
        <f t="shared" si="0"/>
        <v>133</v>
      </c>
      <c r="M6" s="33">
        <f t="shared" si="0"/>
        <v>118</v>
      </c>
      <c r="N6" s="33">
        <f>K6+L6+M6</f>
        <v>353</v>
      </c>
      <c r="O6" s="33">
        <f>tg!F64-tg!F35-tg!F36-tg!F37-tg!F38</f>
        <v>11</v>
      </c>
      <c r="P6" s="18">
        <f>tg!G64-tg!G35-tg!G36-tg!G37-tg!G38</f>
        <v>27</v>
      </c>
      <c r="Q6" s="34">
        <f>tg!H64-tg!H35-tg!H36-tg!H37-tg!H38</f>
        <v>28</v>
      </c>
      <c r="R6" s="18">
        <f>tg!I64-tg!I35-tg!I36-tg!I37-tg!I38</f>
        <v>66</v>
      </c>
      <c r="S6" s="19">
        <f>O6/K6</f>
        <v>0.10784313725490197</v>
      </c>
      <c r="T6" s="19">
        <f aca="true" t="shared" si="1" ref="T6:V8">P6/L6</f>
        <v>0.20300751879699247</v>
      </c>
      <c r="U6" s="19">
        <f t="shared" si="1"/>
        <v>0.23728813559322035</v>
      </c>
      <c r="V6" s="19">
        <f t="shared" si="1"/>
        <v>0.18696883852691218</v>
      </c>
    </row>
    <row r="7" spans="1:22" ht="24.75" customHeight="1" thickBot="1" thickTop="1">
      <c r="A7" s="5"/>
      <c r="B7" s="4" t="s">
        <v>131</v>
      </c>
      <c r="C7" s="5">
        <v>5</v>
      </c>
      <c r="D7" s="5">
        <v>7</v>
      </c>
      <c r="E7" s="5">
        <v>7</v>
      </c>
      <c r="F7" s="5">
        <f>C7+D7+E7</f>
        <v>19</v>
      </c>
      <c r="G7" s="36">
        <f>tg!B35+tg!B36+tg!B37+tg!B38</f>
        <v>0</v>
      </c>
      <c r="H7" s="36">
        <f>tg!C35+tg!C36+tg!C37+tg!C38</f>
        <v>0</v>
      </c>
      <c r="I7" s="36">
        <f>tg!D35+tg!D36+tg!D37+tg!D38</f>
        <v>0</v>
      </c>
      <c r="J7" s="33">
        <f>tg!E35+tg!E36+tg!E37+tg!E38</f>
        <v>0</v>
      </c>
      <c r="K7" s="33">
        <f t="shared" si="0"/>
        <v>5</v>
      </c>
      <c r="L7" s="33">
        <f t="shared" si="0"/>
        <v>7</v>
      </c>
      <c r="M7" s="33">
        <f t="shared" si="0"/>
        <v>7</v>
      </c>
      <c r="N7" s="33">
        <f>K7+L7+M7</f>
        <v>19</v>
      </c>
      <c r="O7" s="36">
        <f>tg!F35+tg!F36+tg!F37+tg!F38</f>
        <v>3</v>
      </c>
      <c r="P7" s="5">
        <f>tg!G35+tg!G36+tg!G37+tg!G38</f>
        <v>5</v>
      </c>
      <c r="Q7" s="86">
        <f>tg!H35+tg!H36+tg!H37+tg!H38</f>
        <v>1</v>
      </c>
      <c r="R7" s="18">
        <f>tg!I35+tg!I36+tg!I37+tg!I38</f>
        <v>9</v>
      </c>
      <c r="S7" s="19">
        <f>O7/K7</f>
        <v>0.6</v>
      </c>
      <c r="T7" s="19">
        <f t="shared" si="1"/>
        <v>0.7142857142857143</v>
      </c>
      <c r="U7" s="19">
        <f t="shared" si="1"/>
        <v>0.14285714285714285</v>
      </c>
      <c r="V7" s="19">
        <f t="shared" si="1"/>
        <v>0.47368421052631576</v>
      </c>
    </row>
    <row r="8" spans="1:22" ht="24.75" customHeight="1" thickTop="1">
      <c r="A8" s="5"/>
      <c r="B8" s="4" t="s">
        <v>167</v>
      </c>
      <c r="C8" s="5">
        <v>71</v>
      </c>
      <c r="D8" s="5">
        <v>253</v>
      </c>
      <c r="E8" s="5">
        <v>232</v>
      </c>
      <c r="F8" s="5">
        <f>C8+D8+E8</f>
        <v>556</v>
      </c>
      <c r="G8" s="5">
        <f>postes!E48</f>
        <v>4</v>
      </c>
      <c r="H8" s="5">
        <f>postes!F48</f>
        <v>21</v>
      </c>
      <c r="I8" s="5">
        <f>postes!G48</f>
        <v>40</v>
      </c>
      <c r="J8" s="5">
        <f>postes!H48</f>
        <v>65</v>
      </c>
      <c r="K8" s="36">
        <f t="shared" si="0"/>
        <v>67</v>
      </c>
      <c r="L8" s="36">
        <f t="shared" si="0"/>
        <v>232</v>
      </c>
      <c r="M8" s="36">
        <f t="shared" si="0"/>
        <v>192</v>
      </c>
      <c r="N8" s="36">
        <f>K8+L8+M8</f>
        <v>491</v>
      </c>
      <c r="O8" s="5">
        <f>postes!I48</f>
        <v>6</v>
      </c>
      <c r="P8" s="5">
        <f>postes!J48</f>
        <v>92</v>
      </c>
      <c r="Q8" s="5">
        <f>postes!K48</f>
        <v>77</v>
      </c>
      <c r="R8" s="5">
        <f>postes!L48</f>
        <v>175</v>
      </c>
      <c r="S8" s="19">
        <f>O8/K8</f>
        <v>0.08955223880597014</v>
      </c>
      <c r="T8" s="35">
        <f t="shared" si="1"/>
        <v>0.39655172413793105</v>
      </c>
      <c r="U8" s="35">
        <f t="shared" si="1"/>
        <v>0.4010416666666667</v>
      </c>
      <c r="V8" s="35">
        <f t="shared" si="1"/>
        <v>0.3564154786150713</v>
      </c>
    </row>
    <row r="9" spans="1:22" ht="24.75" customHeight="1">
      <c r="A9" s="5"/>
      <c r="B9" s="4"/>
      <c r="C9" s="5"/>
      <c r="D9" s="5"/>
      <c r="E9" s="5"/>
      <c r="F9" s="5"/>
      <c r="G9" s="5"/>
      <c r="H9" s="5"/>
      <c r="I9" s="5"/>
      <c r="J9" s="5"/>
      <c r="K9" s="31"/>
      <c r="L9" s="31"/>
      <c r="M9" s="31"/>
      <c r="N9" s="31"/>
      <c r="O9" s="4"/>
      <c r="P9" s="4"/>
      <c r="Q9" s="5"/>
      <c r="R9" s="5"/>
      <c r="S9" s="4"/>
      <c r="T9" s="4"/>
      <c r="U9" s="4"/>
      <c r="V9" s="4"/>
    </row>
    <row r="10" spans="1:22" s="80" customFormat="1" ht="24.75" customHeight="1">
      <c r="A10" s="79">
        <f>SUM(A6:A8)</f>
        <v>0</v>
      </c>
      <c r="B10" s="20" t="s">
        <v>49</v>
      </c>
      <c r="C10" s="79">
        <f>SUM(C6:C9)</f>
        <v>186</v>
      </c>
      <c r="D10" s="79">
        <f>SUM(D6:D9)</f>
        <v>417</v>
      </c>
      <c r="E10" s="79">
        <f>SUM(E6:E9)</f>
        <v>379</v>
      </c>
      <c r="F10" s="79">
        <f>C10+D10+E10</f>
        <v>982</v>
      </c>
      <c r="G10" s="79">
        <f>SUM(G6+G7+G8)</f>
        <v>12</v>
      </c>
      <c r="H10" s="79">
        <f>SUM(H6+H7+H8)</f>
        <v>45</v>
      </c>
      <c r="I10" s="79">
        <f>SUM(I6:I8)</f>
        <v>62</v>
      </c>
      <c r="J10" s="79">
        <f>G10+H10+I10</f>
        <v>119</v>
      </c>
      <c r="K10" s="79">
        <f>SUM(K6+K7+K8)</f>
        <v>174</v>
      </c>
      <c r="L10" s="79">
        <f>SUM(L6+L7+L8)</f>
        <v>372</v>
      </c>
      <c r="M10" s="79">
        <f>SUM(M6+M7+M8)</f>
        <v>317</v>
      </c>
      <c r="N10" s="79">
        <f>SUM(K10+L10+M10)</f>
        <v>863</v>
      </c>
      <c r="O10" s="79">
        <f>SUM(O6++O7+O8)</f>
        <v>20</v>
      </c>
      <c r="P10" s="79">
        <f>SUM(P6+P7+P8)</f>
        <v>124</v>
      </c>
      <c r="Q10" s="79">
        <f>SUM(Q6++Q7+Q8)</f>
        <v>106</v>
      </c>
      <c r="R10" s="79">
        <f>SUM(O10+P10+Q10)</f>
        <v>250</v>
      </c>
      <c r="S10" s="32">
        <f>O10/K10</f>
        <v>0.11494252873563218</v>
      </c>
      <c r="T10" s="32">
        <f>P10/L10</f>
        <v>0.3333333333333333</v>
      </c>
      <c r="U10" s="32">
        <f>Q10/M10</f>
        <v>0.334384858044164</v>
      </c>
      <c r="V10" s="32">
        <f>R10/N10</f>
        <v>0.28968713789107764</v>
      </c>
    </row>
    <row r="11" spans="1:22" ht="24.75" customHeight="1">
      <c r="A11" s="4"/>
      <c r="B11" s="4"/>
      <c r="C11" s="4"/>
      <c r="D11" s="4"/>
      <c r="E11" s="4"/>
      <c r="F11" s="4"/>
      <c r="G11" s="5"/>
      <c r="H11" s="5"/>
      <c r="I11" s="5"/>
      <c r="J11" s="5"/>
      <c r="K11" s="5"/>
      <c r="L11" s="5"/>
      <c r="M11" s="5"/>
      <c r="N11" s="5"/>
      <c r="O11" s="4"/>
      <c r="P11" s="4"/>
      <c r="Q11" s="5"/>
      <c r="R11" s="5"/>
      <c r="S11" s="4"/>
      <c r="T11" s="4"/>
      <c r="U11" s="4"/>
      <c r="V11" s="4"/>
    </row>
    <row r="12" spans="1:22" ht="24.75" customHeight="1">
      <c r="A12" s="4"/>
      <c r="B12" s="4"/>
      <c r="C12" s="4"/>
      <c r="D12" s="4"/>
      <c r="E12" s="4"/>
      <c r="F12" s="4"/>
      <c r="G12" s="5"/>
      <c r="H12" s="5"/>
      <c r="I12" s="5"/>
      <c r="J12" s="5"/>
      <c r="K12" s="5"/>
      <c r="L12" s="5"/>
      <c r="M12" s="5"/>
      <c r="N12" s="5"/>
      <c r="O12" s="4"/>
      <c r="P12" s="4"/>
      <c r="Q12" s="5"/>
      <c r="R12" s="5"/>
      <c r="S12" s="4"/>
      <c r="T12" s="4"/>
      <c r="U12" s="4"/>
      <c r="V12" s="4"/>
    </row>
    <row r="13" spans="1:22" ht="24.75" customHeight="1">
      <c r="A13" s="4"/>
      <c r="B13" s="4"/>
      <c r="C13" s="4"/>
      <c r="D13" s="4"/>
      <c r="E13" s="4"/>
      <c r="F13" s="4"/>
      <c r="G13" s="5"/>
      <c r="H13" s="5"/>
      <c r="I13" s="5"/>
      <c r="J13" s="5"/>
      <c r="K13" s="5"/>
      <c r="L13" s="5"/>
      <c r="M13" s="5"/>
      <c r="N13" s="5"/>
      <c r="O13" s="4"/>
      <c r="P13" s="4"/>
      <c r="Q13" s="5"/>
      <c r="R13" s="5"/>
      <c r="S13" s="4"/>
      <c r="T13" s="4"/>
      <c r="U13" s="4"/>
      <c r="V13" s="4"/>
    </row>
    <row r="14" spans="1:22" ht="24.75" customHeight="1" thickBot="1">
      <c r="A14" s="6"/>
      <c r="B14" s="6"/>
      <c r="C14" s="6"/>
      <c r="D14" s="6"/>
      <c r="E14" s="6"/>
      <c r="F14" s="6"/>
      <c r="G14" s="9"/>
      <c r="H14" s="9"/>
      <c r="I14" s="9"/>
      <c r="J14" s="9"/>
      <c r="K14" s="9"/>
      <c r="L14" s="9"/>
      <c r="M14" s="9"/>
      <c r="N14" s="9"/>
      <c r="O14" s="6"/>
      <c r="P14" s="6"/>
      <c r="Q14" s="9"/>
      <c r="R14" s="9"/>
      <c r="S14" s="6"/>
      <c r="T14" s="6"/>
      <c r="U14" s="6"/>
      <c r="V14" s="6"/>
    </row>
    <row r="15" ht="13.5" thickTop="1"/>
  </sheetData>
  <mergeCells count="12">
    <mergeCell ref="S4:U4"/>
    <mergeCell ref="K4:M4"/>
    <mergeCell ref="B4:B5"/>
    <mergeCell ref="F4:F5"/>
    <mergeCell ref="A4:A5"/>
    <mergeCell ref="V4:V5"/>
    <mergeCell ref="R4:R5"/>
    <mergeCell ref="N4:N5"/>
    <mergeCell ref="J4:J5"/>
    <mergeCell ref="O4:Q4"/>
    <mergeCell ref="G4:I4"/>
    <mergeCell ref="C4:E4"/>
  </mergeCells>
  <printOptions gridLines="1" horizontalCentered="1"/>
  <pageMargins left="0" right="0" top="0.984251968503937" bottom="0.984251968503937" header="0.5118110236220472" footer="0.5118110236220472"/>
  <pageSetup horizontalDpi="180" verticalDpi="180" orientation="landscape" paperSize="9" scale="75" r:id="rId1"/>
  <headerFooter alignWithMargins="0">
    <oddHeader>&amp;L&amp;F</oddHeader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K28" sqref="K28"/>
    </sheetView>
  </sheetViews>
  <sheetFormatPr defaultColWidth="11.421875" defaultRowHeight="12.75"/>
  <cols>
    <col min="1" max="1" width="4.00390625" style="0" customWidth="1"/>
    <col min="2" max="2" width="33.140625" style="0" customWidth="1"/>
    <col min="3" max="3" width="10.00390625" style="0" customWidth="1"/>
    <col min="4" max="5" width="9.7109375" style="0" customWidth="1"/>
    <col min="6" max="6" width="9.00390625" style="0" customWidth="1"/>
    <col min="7" max="7" width="9.421875" style="0" customWidth="1"/>
    <col min="8" max="8" width="10.8515625" style="0" customWidth="1"/>
    <col min="9" max="9" width="3.00390625" style="0" customWidth="1"/>
  </cols>
  <sheetData>
    <row r="1" spans="2:8" ht="15.75">
      <c r="B1" s="142" t="s">
        <v>52</v>
      </c>
      <c r="C1" s="142"/>
      <c r="D1" s="142"/>
      <c r="E1" s="142"/>
      <c r="F1" s="142"/>
      <c r="G1" s="142"/>
      <c r="H1" s="39"/>
    </row>
    <row r="2" spans="2:8" ht="15.75">
      <c r="B2" s="142" t="s">
        <v>53</v>
      </c>
      <c r="C2" s="142"/>
      <c r="D2" s="142"/>
      <c r="E2" s="142"/>
      <c r="F2" s="142"/>
      <c r="G2" s="142"/>
      <c r="H2" s="39"/>
    </row>
    <row r="3" spans="2:8" ht="15.75">
      <c r="B3" s="142" t="s">
        <v>54</v>
      </c>
      <c r="C3" s="142"/>
      <c r="D3" s="142"/>
      <c r="E3" s="142"/>
      <c r="F3" s="142"/>
      <c r="G3" s="142"/>
      <c r="H3" s="39"/>
    </row>
    <row r="4" spans="2:8" ht="15.75">
      <c r="B4" s="39"/>
      <c r="C4" s="39"/>
      <c r="D4" s="39"/>
      <c r="E4" s="39"/>
      <c r="F4" s="39"/>
      <c r="G4" s="39"/>
      <c r="H4" s="39"/>
    </row>
    <row r="5" spans="2:8" ht="15.75">
      <c r="B5" s="142" t="s">
        <v>55</v>
      </c>
      <c r="C5" s="142"/>
      <c r="D5" s="142"/>
      <c r="E5" s="142"/>
      <c r="F5" s="142"/>
      <c r="G5" s="142"/>
      <c r="H5" s="39"/>
    </row>
    <row r="6" spans="2:8" ht="15.75">
      <c r="B6" s="39"/>
      <c r="C6" s="39"/>
      <c r="D6" s="39"/>
      <c r="E6" s="39"/>
      <c r="F6" s="39"/>
      <c r="G6" s="39"/>
      <c r="H6" s="39"/>
    </row>
    <row r="7" spans="2:8" ht="15.75">
      <c r="B7" s="142" t="s">
        <v>168</v>
      </c>
      <c r="C7" s="142"/>
      <c r="D7" s="142"/>
      <c r="E7" s="142"/>
      <c r="F7" s="142"/>
      <c r="G7" s="142"/>
      <c r="H7" s="39"/>
    </row>
    <row r="8" spans="2:8" ht="15.75">
      <c r="B8" s="39"/>
      <c r="C8" s="39"/>
      <c r="D8" s="39"/>
      <c r="E8" s="39"/>
      <c r="F8" s="39"/>
      <c r="G8" s="39"/>
      <c r="H8" s="39"/>
    </row>
    <row r="9" spans="2:8" ht="15.75">
      <c r="B9" s="142" t="s">
        <v>56</v>
      </c>
      <c r="C9" s="142"/>
      <c r="D9" s="142"/>
      <c r="E9" s="142"/>
      <c r="F9" s="142"/>
      <c r="G9" s="142"/>
      <c r="H9" s="39"/>
    </row>
    <row r="10" spans="2:8" ht="15.75">
      <c r="B10" s="44"/>
      <c r="C10" s="45"/>
      <c r="D10" s="45"/>
      <c r="E10" s="45"/>
      <c r="F10" s="45"/>
      <c r="G10" s="45"/>
      <c r="H10" s="45"/>
    </row>
    <row r="11" spans="2:8" s="1" customFormat="1" ht="30.75" customHeight="1">
      <c r="B11" s="147" t="s">
        <v>57</v>
      </c>
      <c r="C11" s="148"/>
      <c r="D11" s="148"/>
      <c r="E11" s="148"/>
      <c r="F11" s="148"/>
      <c r="G11" s="148"/>
      <c r="H11" s="148"/>
    </row>
    <row r="12" spans="2:8" ht="16.5" thickBot="1">
      <c r="B12" s="40"/>
      <c r="C12" s="41"/>
      <c r="D12" s="41"/>
      <c r="E12" s="41"/>
      <c r="F12" s="41"/>
      <c r="G12" s="41"/>
      <c r="H12" s="41"/>
    </row>
    <row r="13" spans="2:8" s="1" customFormat="1" ht="37.5" customHeight="1" thickTop="1">
      <c r="B13" s="63"/>
      <c r="C13" s="61" t="s">
        <v>67</v>
      </c>
      <c r="D13" s="61" t="s">
        <v>68</v>
      </c>
      <c r="E13" s="61" t="s">
        <v>112</v>
      </c>
      <c r="F13" s="145" t="s">
        <v>58</v>
      </c>
      <c r="G13" s="127"/>
      <c r="H13" s="146"/>
    </row>
    <row r="14" spans="2:8" ht="32.25" customHeight="1">
      <c r="B14" s="62"/>
      <c r="C14" s="60"/>
      <c r="D14" s="60"/>
      <c r="E14" s="60"/>
      <c r="F14" s="46"/>
      <c r="G14" s="48" t="s">
        <v>59</v>
      </c>
      <c r="H14" s="85" t="s">
        <v>169</v>
      </c>
    </row>
    <row r="15" spans="2:8" ht="33.75" customHeight="1">
      <c r="B15" s="49" t="s">
        <v>60</v>
      </c>
      <c r="C15" s="47">
        <f>recap!K10</f>
        <v>174</v>
      </c>
      <c r="D15" s="47">
        <f>recap!L10</f>
        <v>372</v>
      </c>
      <c r="E15" s="47">
        <f>recap!M10</f>
        <v>317</v>
      </c>
      <c r="F15" s="47">
        <f>recap!N10</f>
        <v>863</v>
      </c>
      <c r="G15" s="48">
        <f>'di'!M7</f>
        <v>48</v>
      </c>
      <c r="H15" s="88">
        <v>12</v>
      </c>
    </row>
    <row r="16" spans="2:8" ht="33.75" customHeight="1">
      <c r="B16" s="49" t="s">
        <v>61</v>
      </c>
      <c r="C16" s="47">
        <f>recap!O10</f>
        <v>20</v>
      </c>
      <c r="D16" s="47">
        <f>recap!P10</f>
        <v>124</v>
      </c>
      <c r="E16" s="47">
        <f>recap!Q10</f>
        <v>106</v>
      </c>
      <c r="F16" s="47">
        <f>recap!R10</f>
        <v>250</v>
      </c>
      <c r="G16" s="48">
        <f>'di'!Q7</f>
        <v>4</v>
      </c>
      <c r="H16" s="48">
        <v>12</v>
      </c>
    </row>
    <row r="17" spans="2:8" ht="33.75" customHeight="1" thickBot="1">
      <c r="B17" s="50" t="s">
        <v>62</v>
      </c>
      <c r="C17" s="51">
        <f>recap!S10</f>
        <v>0.11494252873563218</v>
      </c>
      <c r="D17" s="51">
        <f>recap!T10</f>
        <v>0.3333333333333333</v>
      </c>
      <c r="E17" s="51">
        <f>recap!U10</f>
        <v>0.334384858044164</v>
      </c>
      <c r="F17" s="51">
        <f>recap!V10</f>
        <v>0.28968713789107764</v>
      </c>
      <c r="G17" s="52">
        <f>'di'!U7</f>
        <v>0.08333333333333333</v>
      </c>
      <c r="H17" s="87">
        <v>1</v>
      </c>
    </row>
    <row r="18" ht="18" customHeight="1" thickTop="1"/>
    <row r="19" ht="15.75">
      <c r="B19" s="53" t="s">
        <v>63</v>
      </c>
    </row>
    <row r="20" ht="36" customHeight="1">
      <c r="B20" s="42" t="s">
        <v>64</v>
      </c>
    </row>
    <row r="21" spans="2:8" ht="19.5" customHeight="1">
      <c r="B21" s="43" t="s">
        <v>134</v>
      </c>
      <c r="C21" s="37"/>
      <c r="D21" s="37"/>
      <c r="E21" s="37"/>
      <c r="F21" s="37"/>
      <c r="G21" s="37"/>
      <c r="H21" s="37"/>
    </row>
    <row r="22" spans="2:8" ht="12.75" customHeight="1">
      <c r="B22" s="43"/>
      <c r="C22" s="37"/>
      <c r="D22" s="37"/>
      <c r="E22" s="37"/>
      <c r="F22" s="37"/>
      <c r="G22" s="37"/>
      <c r="H22" s="37"/>
    </row>
    <row r="23" spans="2:8" ht="14.25" customHeight="1">
      <c r="B23" s="64" t="s">
        <v>73</v>
      </c>
      <c r="C23" s="37" t="s">
        <v>140</v>
      </c>
      <c r="D23" s="37"/>
      <c r="E23" s="37"/>
      <c r="F23" s="37"/>
      <c r="G23" s="37"/>
      <c r="H23" s="37"/>
    </row>
    <row r="24" spans="2:8" ht="15.75">
      <c r="B24" s="64" t="s">
        <v>119</v>
      </c>
      <c r="C24" s="37" t="s">
        <v>140</v>
      </c>
      <c r="D24" s="37"/>
      <c r="E24" s="37"/>
      <c r="F24" s="37"/>
      <c r="G24" s="37"/>
      <c r="H24" s="37"/>
    </row>
    <row r="25" spans="2:8" ht="15.75">
      <c r="B25" s="43" t="s">
        <v>69</v>
      </c>
      <c r="C25" s="37"/>
      <c r="D25" s="38"/>
      <c r="E25">
        <f>postes!B49</f>
        <v>9</v>
      </c>
      <c r="F25" s="38" t="s">
        <v>70</v>
      </c>
      <c r="G25" s="54">
        <v>42</v>
      </c>
      <c r="H25" s="54"/>
    </row>
    <row r="26" spans="2:8" ht="24.75" customHeight="1">
      <c r="B26" s="43" t="s">
        <v>135</v>
      </c>
      <c r="C26" s="37"/>
      <c r="D26" s="37"/>
      <c r="E26" s="37"/>
      <c r="F26" s="37"/>
      <c r="G26" s="37"/>
      <c r="H26" s="37"/>
    </row>
    <row r="27" spans="2:8" ht="15.75">
      <c r="B27" s="43" t="s">
        <v>170</v>
      </c>
      <c r="D27" s="37"/>
      <c r="E27" s="37"/>
      <c r="F27" s="37"/>
      <c r="G27" s="37"/>
      <c r="H27" s="37"/>
    </row>
    <row r="28" spans="2:8" ht="21.75" customHeight="1">
      <c r="B28" s="43" t="s">
        <v>65</v>
      </c>
      <c r="C28" s="37"/>
      <c r="D28" s="37"/>
      <c r="E28" s="37"/>
      <c r="F28" s="37"/>
      <c r="G28" s="37"/>
      <c r="H28" s="37"/>
    </row>
    <row r="29" spans="2:8" ht="0.75" customHeight="1">
      <c r="B29" s="43"/>
      <c r="C29" s="37"/>
      <c r="D29" s="37"/>
      <c r="E29" s="37"/>
      <c r="F29" s="37"/>
      <c r="G29" s="37"/>
      <c r="H29" s="37"/>
    </row>
    <row r="30" spans="2:8" ht="3.75" customHeight="1">
      <c r="B30" s="144" t="s">
        <v>66</v>
      </c>
      <c r="C30" s="144"/>
      <c r="D30" s="144"/>
      <c r="E30" s="144"/>
      <c r="F30" s="144"/>
      <c r="G30" s="144"/>
      <c r="H30" s="38"/>
    </row>
    <row r="31" spans="2:8" ht="18.75" customHeight="1">
      <c r="B31" s="82"/>
      <c r="C31" s="82"/>
      <c r="D31" s="82"/>
      <c r="E31" s="82"/>
      <c r="F31" s="82"/>
      <c r="G31" s="37"/>
      <c r="H31" s="37"/>
    </row>
    <row r="32" spans="1:8" ht="12.75" customHeight="1">
      <c r="A32" s="83"/>
      <c r="B32" s="83"/>
      <c r="C32" s="83"/>
      <c r="D32" s="83"/>
      <c r="E32" s="83"/>
      <c r="F32" s="83"/>
      <c r="G32" s="39"/>
      <c r="H32" s="39"/>
    </row>
    <row r="33" spans="1:8" ht="15" customHeight="1">
      <c r="A33" s="83"/>
      <c r="B33" s="83"/>
      <c r="C33" s="83"/>
      <c r="D33" s="83"/>
      <c r="E33" s="83"/>
      <c r="F33" s="83"/>
      <c r="G33" s="37"/>
      <c r="H33" s="37"/>
    </row>
    <row r="34" spans="1:8" ht="20.25" customHeight="1">
      <c r="A34" s="83"/>
      <c r="B34" s="83"/>
      <c r="C34" s="83"/>
      <c r="D34" s="83"/>
      <c r="E34" s="83"/>
      <c r="F34" s="83"/>
      <c r="G34" s="37"/>
      <c r="H34" s="37"/>
    </row>
    <row r="35" spans="1:8" ht="20.25">
      <c r="A35" s="83"/>
      <c r="B35" s="83"/>
      <c r="C35" s="83"/>
      <c r="D35" s="83"/>
      <c r="E35" s="83"/>
      <c r="F35" s="83"/>
      <c r="G35" s="37"/>
      <c r="H35" s="37"/>
    </row>
    <row r="36" spans="7:8" ht="15.75">
      <c r="G36" s="37"/>
      <c r="H36" s="37"/>
    </row>
    <row r="37" spans="1:8" ht="6.75" customHeight="1">
      <c r="A37" s="84"/>
      <c r="G37" s="37"/>
      <c r="H37" s="37"/>
    </row>
    <row r="38" spans="1:8" ht="21" customHeight="1">
      <c r="A38" s="143"/>
      <c r="B38" s="143"/>
      <c r="C38" s="143"/>
      <c r="D38" s="143"/>
      <c r="E38" s="143"/>
      <c r="F38" s="143"/>
      <c r="G38" s="37"/>
      <c r="H38" s="37"/>
    </row>
    <row r="39" spans="2:8" ht="15.75">
      <c r="B39" s="37"/>
      <c r="C39" s="37"/>
      <c r="D39" s="37"/>
      <c r="E39" s="37"/>
      <c r="F39" s="37"/>
      <c r="G39" s="37"/>
      <c r="H39" s="37"/>
    </row>
    <row r="40" spans="2:8" ht="15.75">
      <c r="B40" s="37"/>
      <c r="C40" s="37"/>
      <c r="D40" s="37"/>
      <c r="E40" s="37"/>
      <c r="F40" s="37"/>
      <c r="G40" s="37"/>
      <c r="H40" s="37"/>
    </row>
    <row r="41" spans="2:8" ht="15.75">
      <c r="B41" s="37"/>
      <c r="C41" s="37"/>
      <c r="D41" s="37"/>
      <c r="E41" s="37"/>
      <c r="F41" s="37"/>
      <c r="G41" s="37"/>
      <c r="H41" s="37"/>
    </row>
    <row r="42" spans="2:8" ht="15.75">
      <c r="B42" s="37"/>
      <c r="C42" s="37"/>
      <c r="D42" s="37"/>
      <c r="E42" s="37"/>
      <c r="F42" s="37"/>
      <c r="G42" s="37"/>
      <c r="H42" s="37"/>
    </row>
    <row r="43" spans="2:8" ht="15.75">
      <c r="B43" s="37"/>
      <c r="C43" s="37"/>
      <c r="D43" s="37"/>
      <c r="E43" s="37"/>
      <c r="F43" s="37"/>
      <c r="G43" s="37"/>
      <c r="H43" s="37"/>
    </row>
    <row r="44" spans="2:8" ht="15.75">
      <c r="B44" s="37"/>
      <c r="C44" s="37"/>
      <c r="D44" s="37"/>
      <c r="E44" s="37"/>
      <c r="F44" s="37"/>
      <c r="G44" s="37"/>
      <c r="H44" s="37"/>
    </row>
    <row r="45" spans="2:8" ht="15.75">
      <c r="B45" s="37"/>
      <c r="C45" s="37"/>
      <c r="D45" s="37"/>
      <c r="E45" s="37"/>
      <c r="F45" s="37"/>
      <c r="G45" s="37"/>
      <c r="H45" s="37"/>
    </row>
    <row r="46" spans="2:8" ht="15.75">
      <c r="B46" s="37"/>
      <c r="C46" s="37"/>
      <c r="D46" s="37"/>
      <c r="E46" s="37"/>
      <c r="F46" s="37"/>
      <c r="G46" s="37"/>
      <c r="H46" s="37"/>
    </row>
    <row r="47" spans="2:8" ht="15.75">
      <c r="B47" s="37"/>
      <c r="C47" s="37"/>
      <c r="D47" s="37"/>
      <c r="E47" s="37"/>
      <c r="F47" s="37"/>
      <c r="G47" s="37"/>
      <c r="H47" s="37"/>
    </row>
    <row r="48" spans="2:8" ht="15.75">
      <c r="B48" s="37"/>
      <c r="C48" s="37"/>
      <c r="D48" s="37"/>
      <c r="E48" s="37"/>
      <c r="F48" s="37"/>
      <c r="G48" s="37"/>
      <c r="H48" s="37"/>
    </row>
    <row r="49" spans="2:8" ht="15.75">
      <c r="B49" s="37"/>
      <c r="C49" s="37"/>
      <c r="D49" s="37"/>
      <c r="E49" s="37"/>
      <c r="F49" s="37"/>
      <c r="G49" s="37"/>
      <c r="H49" s="37"/>
    </row>
    <row r="50" spans="2:8" ht="15.75">
      <c r="B50" s="37"/>
      <c r="C50" s="37"/>
      <c r="D50" s="37"/>
      <c r="E50" s="37"/>
      <c r="F50" s="37"/>
      <c r="G50" s="37"/>
      <c r="H50" s="37"/>
    </row>
  </sheetData>
  <mergeCells count="10">
    <mergeCell ref="A38:F38"/>
    <mergeCell ref="B7:G7"/>
    <mergeCell ref="B9:G9"/>
    <mergeCell ref="B30:G30"/>
    <mergeCell ref="F13:H13"/>
    <mergeCell ref="B11:H11"/>
    <mergeCell ref="B1:G1"/>
    <mergeCell ref="B2:G2"/>
    <mergeCell ref="B3:G3"/>
    <mergeCell ref="B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5"/>
  <headerFooter alignWithMargins="0">
    <oddHeader>&amp;R&amp;A</oddHeader>
  </headerFooter>
  <drawing r:id="rId4"/>
  <legacyDrawing r:id="rId3"/>
  <oleObjects>
    <oleObject progId="Word.Document.8" shapeId="1950938" r:id="rId1"/>
    <oleObject progId="Word.Document.8" shapeId="195093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75" zoomScaleNormal="75" workbookViewId="0" topLeftCell="A1">
      <selection activeCell="B5" sqref="B5:K5"/>
    </sheetView>
  </sheetViews>
  <sheetFormatPr defaultColWidth="11.421875" defaultRowHeight="12.75"/>
  <cols>
    <col min="1" max="1" width="11.28125" style="0" customWidth="1"/>
    <col min="2" max="2" width="33.140625" style="0" customWidth="1"/>
    <col min="3" max="4" width="11.00390625" style="0" customWidth="1"/>
    <col min="6" max="7" width="11.00390625" style="0" customWidth="1"/>
    <col min="12" max="12" width="5.00390625" style="0" customWidth="1"/>
  </cols>
  <sheetData>
    <row r="1" spans="1:11" ht="15.75">
      <c r="A1" s="151" t="s">
        <v>74</v>
      </c>
      <c r="B1" s="151"/>
      <c r="C1" s="151"/>
      <c r="D1" s="151"/>
      <c r="E1" s="151"/>
      <c r="F1" s="151"/>
      <c r="G1" s="39"/>
      <c r="K1" t="s">
        <v>89</v>
      </c>
    </row>
    <row r="2" spans="1:7" ht="15.75">
      <c r="A2" s="65" t="s">
        <v>75</v>
      </c>
      <c r="B2" s="65"/>
      <c r="C2" s="65"/>
      <c r="D2" s="65"/>
      <c r="E2" s="65"/>
      <c r="F2" s="65"/>
      <c r="G2" s="39"/>
    </row>
    <row r="3" spans="1:7" ht="15.75">
      <c r="A3" s="65"/>
      <c r="B3" s="65"/>
      <c r="C3" s="65"/>
      <c r="D3" s="65"/>
      <c r="E3" s="65"/>
      <c r="F3" s="65"/>
      <c r="G3" s="39"/>
    </row>
    <row r="4" spans="2:11" ht="15.75">
      <c r="B4" s="149" t="s">
        <v>76</v>
      </c>
      <c r="C4" s="149"/>
      <c r="D4" s="149"/>
      <c r="E4" s="149"/>
      <c r="F4" s="149"/>
      <c r="G4" s="149"/>
      <c r="H4" s="149"/>
      <c r="I4" s="149"/>
      <c r="J4" s="149"/>
      <c r="K4" s="149"/>
    </row>
    <row r="5" spans="2:11" ht="14.25">
      <c r="B5" s="150" t="s">
        <v>173</v>
      </c>
      <c r="C5" s="150"/>
      <c r="D5" s="150"/>
      <c r="E5" s="150"/>
      <c r="F5" s="150"/>
      <c r="G5" s="150"/>
      <c r="H5" s="150"/>
      <c r="I5" s="150"/>
      <c r="J5" s="150"/>
      <c r="K5" s="150"/>
    </row>
    <row r="6" spans="2:7" ht="15.75">
      <c r="B6" s="44"/>
      <c r="C6" s="45"/>
      <c r="D6" s="45"/>
      <c r="E6" s="45"/>
      <c r="F6" s="45"/>
      <c r="G6" s="45"/>
    </row>
    <row r="7" ht="15.75">
      <c r="B7" s="43" t="s">
        <v>77</v>
      </c>
    </row>
    <row r="8" spans="2:7" ht="16.5" thickBot="1">
      <c r="B8" s="40"/>
      <c r="C8" s="41"/>
      <c r="D8" s="41"/>
      <c r="E8" s="41"/>
      <c r="F8" s="41"/>
      <c r="G8" s="41"/>
    </row>
    <row r="9" spans="2:11" s="1" customFormat="1" ht="52.5" customHeight="1" thickTop="1">
      <c r="B9" s="155" t="s">
        <v>78</v>
      </c>
      <c r="C9" s="152" t="s">
        <v>79</v>
      </c>
      <c r="D9" s="153"/>
      <c r="E9" s="154"/>
      <c r="F9" s="152" t="s">
        <v>85</v>
      </c>
      <c r="G9" s="153"/>
      <c r="H9" s="154"/>
      <c r="I9" s="145" t="s">
        <v>86</v>
      </c>
      <c r="J9" s="127"/>
      <c r="K9" s="146"/>
    </row>
    <row r="10" spans="2:11" ht="46.5" customHeight="1">
      <c r="B10" s="156"/>
      <c r="C10" s="66" t="s">
        <v>80</v>
      </c>
      <c r="D10" s="66" t="s">
        <v>81</v>
      </c>
      <c r="E10" s="66" t="s">
        <v>82</v>
      </c>
      <c r="F10" s="66" t="s">
        <v>80</v>
      </c>
      <c r="G10" s="66" t="s">
        <v>81</v>
      </c>
      <c r="H10" s="66" t="s">
        <v>82</v>
      </c>
      <c r="I10" s="66" t="s">
        <v>80</v>
      </c>
      <c r="J10" s="66" t="s">
        <v>81</v>
      </c>
      <c r="K10" s="72" t="s">
        <v>82</v>
      </c>
    </row>
    <row r="11" spans="2:11" ht="33.75" customHeight="1">
      <c r="B11" s="68" t="s">
        <v>5</v>
      </c>
      <c r="C11" s="67">
        <f>recap!K6+recap!K7</f>
        <v>107</v>
      </c>
      <c r="D11" s="67">
        <f>recap!O6</f>
        <v>11</v>
      </c>
      <c r="E11" s="75">
        <f>recap!S6</f>
        <v>0.10784313725490197</v>
      </c>
      <c r="F11" s="67">
        <f>recap!K8</f>
        <v>67</v>
      </c>
      <c r="G11" s="67">
        <f>recap!O8</f>
        <v>6</v>
      </c>
      <c r="H11" s="75">
        <f>G11/F11</f>
        <v>0.08955223880597014</v>
      </c>
      <c r="I11" s="67">
        <f>recap!K10</f>
        <v>174</v>
      </c>
      <c r="J11" s="67">
        <f>recap!O10</f>
        <v>20</v>
      </c>
      <c r="K11" s="77">
        <f>recap!S10</f>
        <v>0.11494252873563218</v>
      </c>
    </row>
    <row r="12" spans="2:11" ht="33.75" customHeight="1">
      <c r="B12" s="70" t="s">
        <v>6</v>
      </c>
      <c r="C12" s="71">
        <f>recap!L6+recap!L7</f>
        <v>140</v>
      </c>
      <c r="D12" s="71">
        <f>recap!P6</f>
        <v>27</v>
      </c>
      <c r="E12" s="76">
        <f>recap!T6</f>
        <v>0.20300751879699247</v>
      </c>
      <c r="F12" s="71">
        <f>recap!L8</f>
        <v>232</v>
      </c>
      <c r="G12" s="71">
        <f>recap!P8</f>
        <v>92</v>
      </c>
      <c r="H12" s="75">
        <f>G12/F12</f>
        <v>0.39655172413793105</v>
      </c>
      <c r="I12" s="71">
        <f>recap!L10</f>
        <v>372</v>
      </c>
      <c r="J12" s="71">
        <f>recap!P10</f>
        <v>124</v>
      </c>
      <c r="K12" s="78">
        <f>recap!T10</f>
        <v>0.3333333333333333</v>
      </c>
    </row>
    <row r="13" spans="2:11" ht="33.75" customHeight="1">
      <c r="B13" s="70" t="s">
        <v>83</v>
      </c>
      <c r="C13" s="71">
        <f>recap!M6+recap!M7</f>
        <v>125</v>
      </c>
      <c r="D13" s="71">
        <f>recap!Q6</f>
        <v>28</v>
      </c>
      <c r="E13" s="76">
        <f>recap!U6</f>
        <v>0.23728813559322035</v>
      </c>
      <c r="F13" s="71">
        <f>recap!M8</f>
        <v>192</v>
      </c>
      <c r="G13" s="71">
        <f>recap!Q8</f>
        <v>77</v>
      </c>
      <c r="H13" s="75">
        <f>G13/F13</f>
        <v>0.4010416666666667</v>
      </c>
      <c r="I13" s="71">
        <f>recap!M10</f>
        <v>317</v>
      </c>
      <c r="J13" s="71">
        <f>recap!Q10</f>
        <v>106</v>
      </c>
      <c r="K13" s="78">
        <f>recap!U10</f>
        <v>0.334384858044164</v>
      </c>
    </row>
    <row r="14" spans="2:11" ht="33.75" customHeight="1" thickBot="1">
      <c r="B14" s="69" t="s">
        <v>84</v>
      </c>
      <c r="C14" s="74">
        <f>C11+C12+C13</f>
        <v>372</v>
      </c>
      <c r="D14" s="74">
        <f>recap!R6</f>
        <v>66</v>
      </c>
      <c r="E14" s="51">
        <f>recap!V6</f>
        <v>0.18696883852691218</v>
      </c>
      <c r="F14" s="74">
        <f>F11+F12+F13</f>
        <v>491</v>
      </c>
      <c r="G14" s="74">
        <f>recap!R8</f>
        <v>175</v>
      </c>
      <c r="H14" s="51">
        <f>G14/F14</f>
        <v>0.3564154786150713</v>
      </c>
      <c r="I14" s="74">
        <f>recap!N10</f>
        <v>863</v>
      </c>
      <c r="J14" s="74">
        <f>recap!R10</f>
        <v>250</v>
      </c>
      <c r="K14" s="52">
        <f>recap!V10</f>
        <v>0.28968713789107764</v>
      </c>
    </row>
    <row r="15" ht="18" customHeight="1" thickTop="1"/>
    <row r="16" spans="2:9" ht="13.5" customHeight="1">
      <c r="B16" s="43" t="s">
        <v>87</v>
      </c>
      <c r="C16" s="37"/>
      <c r="D16" s="38"/>
      <c r="G16" s="73">
        <f>postes!B49</f>
        <v>9</v>
      </c>
      <c r="H16" s="38" t="s">
        <v>70</v>
      </c>
      <c r="I16" s="38">
        <v>42</v>
      </c>
    </row>
    <row r="17" spans="2:7" ht="13.5" customHeight="1">
      <c r="B17" s="43" t="s">
        <v>71</v>
      </c>
      <c r="C17" s="37"/>
      <c r="D17" s="37"/>
      <c r="E17" s="37"/>
      <c r="F17" s="37"/>
      <c r="G17" s="37"/>
    </row>
    <row r="18" spans="2:7" ht="13.5" customHeight="1">
      <c r="B18" s="43" t="s">
        <v>72</v>
      </c>
      <c r="D18" s="37"/>
      <c r="E18" s="37"/>
      <c r="F18" s="37"/>
      <c r="G18" s="37"/>
    </row>
    <row r="19" spans="2:7" ht="13.5" customHeight="1">
      <c r="B19" s="43" t="s">
        <v>65</v>
      </c>
      <c r="C19" s="37"/>
      <c r="D19" s="37"/>
      <c r="E19" s="37"/>
      <c r="F19" s="37"/>
      <c r="G19" s="37"/>
    </row>
    <row r="20" spans="2:7" ht="13.5" customHeight="1">
      <c r="B20" s="43"/>
      <c r="C20" s="37"/>
      <c r="D20" s="37"/>
      <c r="E20" s="37"/>
      <c r="F20" s="37"/>
      <c r="G20" s="37"/>
    </row>
    <row r="21" ht="13.5" customHeight="1">
      <c r="B21" s="43" t="s">
        <v>88</v>
      </c>
    </row>
    <row r="22" spans="2:7" ht="13.5" customHeight="1">
      <c r="B22" s="43" t="s">
        <v>171</v>
      </c>
      <c r="C22" s="37"/>
      <c r="D22" s="37"/>
      <c r="E22" s="37"/>
      <c r="F22" s="37"/>
      <c r="G22" s="37"/>
    </row>
    <row r="23" spans="2:7" ht="13.5" customHeight="1">
      <c r="B23" s="43"/>
      <c r="C23" s="37"/>
      <c r="D23" s="37"/>
      <c r="E23" s="37"/>
      <c r="F23" s="37"/>
      <c r="G23" s="37"/>
    </row>
    <row r="24" spans="2:7" ht="13.5" customHeight="1">
      <c r="B24" s="64" t="s">
        <v>73</v>
      </c>
      <c r="C24" s="37" t="s">
        <v>172</v>
      </c>
      <c r="D24" s="37"/>
      <c r="E24" s="37"/>
      <c r="F24" s="37"/>
      <c r="G24" s="37"/>
    </row>
    <row r="25" spans="2:7" ht="13.5" customHeight="1">
      <c r="B25" s="64" t="s">
        <v>119</v>
      </c>
      <c r="C25" s="37" t="s">
        <v>172</v>
      </c>
      <c r="D25" s="37"/>
      <c r="E25" s="37"/>
      <c r="F25" s="37"/>
      <c r="G25" s="37"/>
    </row>
    <row r="26" spans="2:7" ht="23.25" customHeight="1">
      <c r="B26" s="37"/>
      <c r="C26" s="37"/>
      <c r="D26" s="37"/>
      <c r="E26" s="37"/>
      <c r="F26" s="37"/>
      <c r="G26" s="37"/>
    </row>
    <row r="27" spans="2:7" ht="15.75">
      <c r="B27" s="15"/>
      <c r="C27" s="57"/>
      <c r="D27" s="58"/>
      <c r="E27" s="58"/>
      <c r="F27" s="58"/>
      <c r="G27" s="39"/>
    </row>
    <row r="28" spans="2:7" ht="11.25" customHeight="1">
      <c r="B28" s="55"/>
      <c r="C28" s="15"/>
      <c r="D28" s="55"/>
      <c r="E28" s="55"/>
      <c r="F28" s="55"/>
      <c r="G28" s="37"/>
    </row>
    <row r="29" spans="2:7" ht="15.75">
      <c r="B29" s="15"/>
      <c r="C29" s="59"/>
      <c r="D29" s="56"/>
      <c r="E29" s="56"/>
      <c r="F29" s="55"/>
      <c r="G29" s="37"/>
    </row>
    <row r="30" spans="2:7" ht="15.75">
      <c r="B30" s="15"/>
      <c r="C30" s="59"/>
      <c r="D30" s="56"/>
      <c r="E30" s="56"/>
      <c r="F30" s="55"/>
      <c r="G30" s="37"/>
    </row>
    <row r="31" spans="2:7" ht="15.75">
      <c r="B31" s="37"/>
      <c r="C31" s="37"/>
      <c r="D31" s="37"/>
      <c r="E31" s="37"/>
      <c r="F31" s="37"/>
      <c r="G31" s="37"/>
    </row>
    <row r="32" spans="2:7" ht="15.75">
      <c r="B32" s="37"/>
      <c r="C32" s="37"/>
      <c r="D32" s="37"/>
      <c r="E32" s="37"/>
      <c r="F32" s="37"/>
      <c r="G32" s="37"/>
    </row>
    <row r="33" spans="2:7" ht="15.75">
      <c r="B33" s="37"/>
      <c r="C33" s="37"/>
      <c r="D33" s="37"/>
      <c r="E33" s="37"/>
      <c r="F33" s="37"/>
      <c r="G33" s="37"/>
    </row>
    <row r="34" spans="2:7" ht="15.75">
      <c r="B34" s="37"/>
      <c r="C34" s="37"/>
      <c r="D34" s="37"/>
      <c r="E34" s="37"/>
      <c r="F34" s="37"/>
      <c r="G34" s="37"/>
    </row>
    <row r="35" spans="2:7" ht="15.75">
      <c r="B35" s="37"/>
      <c r="C35" s="37"/>
      <c r="D35" s="37"/>
      <c r="E35" s="37"/>
      <c r="F35" s="37"/>
      <c r="G35" s="37"/>
    </row>
    <row r="36" spans="2:7" ht="15.75">
      <c r="B36" s="37"/>
      <c r="C36" s="37"/>
      <c r="D36" s="37"/>
      <c r="E36" s="37"/>
      <c r="F36" s="37"/>
      <c r="G36" s="37"/>
    </row>
    <row r="37" spans="2:7" ht="15.75">
      <c r="B37" s="37"/>
      <c r="C37" s="37"/>
      <c r="D37" s="37"/>
      <c r="E37" s="37"/>
      <c r="F37" s="37"/>
      <c r="G37" s="37"/>
    </row>
    <row r="38" spans="2:7" ht="15.75">
      <c r="B38" s="37"/>
      <c r="C38" s="37"/>
      <c r="D38" s="37"/>
      <c r="E38" s="37"/>
      <c r="F38" s="37"/>
      <c r="G38" s="37"/>
    </row>
    <row r="39" spans="2:7" ht="15.75">
      <c r="B39" s="37"/>
      <c r="C39" s="37"/>
      <c r="D39" s="37"/>
      <c r="E39" s="37"/>
      <c r="F39" s="37"/>
      <c r="G39" s="37"/>
    </row>
    <row r="40" spans="2:7" ht="15.75">
      <c r="B40" s="37"/>
      <c r="C40" s="37"/>
      <c r="D40" s="37"/>
      <c r="E40" s="37"/>
      <c r="F40" s="37"/>
      <c r="G40" s="37"/>
    </row>
    <row r="41" spans="2:7" ht="15.75">
      <c r="B41" s="37"/>
      <c r="C41" s="37"/>
      <c r="D41" s="37"/>
      <c r="E41" s="37"/>
      <c r="F41" s="37"/>
      <c r="G41" s="37"/>
    </row>
    <row r="42" spans="2:7" ht="15.75">
      <c r="B42" s="37"/>
      <c r="C42" s="37"/>
      <c r="D42" s="37"/>
      <c r="E42" s="37"/>
      <c r="F42" s="37"/>
      <c r="G42" s="37"/>
    </row>
    <row r="43" spans="2:7" ht="15.75">
      <c r="B43" s="37"/>
      <c r="C43" s="37"/>
      <c r="D43" s="37"/>
      <c r="E43" s="37"/>
      <c r="F43" s="37"/>
      <c r="G43" s="37"/>
    </row>
    <row r="44" spans="2:7" ht="15.75">
      <c r="B44" s="37"/>
      <c r="C44" s="37"/>
      <c r="D44" s="37"/>
      <c r="E44" s="37"/>
      <c r="F44" s="37"/>
      <c r="G44" s="37"/>
    </row>
    <row r="45" spans="2:7" ht="15.75">
      <c r="B45" s="37"/>
      <c r="C45" s="37"/>
      <c r="D45" s="37"/>
      <c r="E45" s="37"/>
      <c r="F45" s="37"/>
      <c r="G45" s="37"/>
    </row>
  </sheetData>
  <mergeCells count="7">
    <mergeCell ref="I9:K9"/>
    <mergeCell ref="B4:K4"/>
    <mergeCell ref="B5:K5"/>
    <mergeCell ref="A1:F1"/>
    <mergeCell ref="C9:E9"/>
    <mergeCell ref="B9:B10"/>
    <mergeCell ref="F9:H9"/>
  </mergeCells>
  <printOptions/>
  <pageMargins left="0.7874015748031497" right="0.7874015748031497" top="0" bottom="0" header="0.5118110236220472" footer="0"/>
  <pageSetup fitToHeight="1" fitToWidth="1" horizontalDpi="600" verticalDpi="600" orientation="landscape" paperSize="9" scale="9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tresor public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per6</dc:creator>
  <cp:keywords/>
  <dc:description/>
  <cp:lastModifiedBy>cas</cp:lastModifiedBy>
  <cp:lastPrinted>2010-01-21T11:34:44Z</cp:lastPrinted>
  <dcterms:created xsi:type="dcterms:W3CDTF">1998-11-16T07:35:08Z</dcterms:created>
  <dcterms:modified xsi:type="dcterms:W3CDTF">2010-01-21T21:18:17Z</dcterms:modified>
  <cp:category/>
  <cp:version/>
  <cp:contentType/>
  <cp:contentStatus/>
</cp:coreProperties>
</file>