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nexe 11" sheetId="1" r:id="rId1"/>
    <sheet name="annexe 12" sheetId="2" r:id="rId2"/>
    <sheet name="Recap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<sst xmlns="http://schemas.openxmlformats.org/spreadsheetml/2006/main" count="98" uniqueCount="91">
  <si>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SERVICES</t>
  </si>
  <si>
    <t>RECOUVREMENT IMPÔTS</t>
  </si>
  <si>
    <t>PRODUITS DIV, AMENDES ET TU</t>
  </si>
  <si>
    <t>CFR</t>
  </si>
  <si>
    <t xml:space="preserve"> DEPENSE ETAT</t>
  </si>
  <si>
    <t>CEPL compta animation</t>
  </si>
  <si>
    <t>DA2E +fds struct+DRCA</t>
  </si>
  <si>
    <t>COMPTABILITE CAISSE</t>
  </si>
  <si>
    <t>regies</t>
  </si>
  <si>
    <t>DEPOTS ET SERVICES FI</t>
  </si>
  <si>
    <t>LIAISON-RECOUVREMENT</t>
  </si>
  <si>
    <t>LIAISON-REMUNERATIONS</t>
  </si>
  <si>
    <t>PENSIONS</t>
  </si>
  <si>
    <t>Secret acceuil site com</t>
  </si>
  <si>
    <t>PERSONNEL + CS + format</t>
  </si>
  <si>
    <t xml:space="preserve">POLE LOGISTIQUE ( y compris agents services) + gardiens </t>
  </si>
  <si>
    <t>Contrôle redevance</t>
  </si>
  <si>
    <t>PIAA</t>
  </si>
  <si>
    <t>CAS</t>
  </si>
  <si>
    <t>POLRE</t>
  </si>
  <si>
    <t xml:space="preserve">POLE RH </t>
  </si>
  <si>
    <t>CPS</t>
  </si>
  <si>
    <t>DOMAINES</t>
  </si>
  <si>
    <t>Dactylo et agents trait</t>
  </si>
  <si>
    <t>TOTAL ORE</t>
  </si>
  <si>
    <t>ORE NET 2010</t>
  </si>
  <si>
    <t>IMPLANTE B 2009</t>
  </si>
  <si>
    <t>IMPLANTE C 2009</t>
  </si>
  <si>
    <t>TOTAL implanté 2009</t>
  </si>
  <si>
    <t>HORS ORE</t>
  </si>
  <si>
    <t>ERD</t>
  </si>
  <si>
    <t>ERR</t>
  </si>
  <si>
    <t>Commissioné</t>
  </si>
  <si>
    <t>façonnage</t>
  </si>
  <si>
    <t>TRESORERIES</t>
  </si>
  <si>
    <t>MONTGISCARD-BAZIEGE</t>
  </si>
  <si>
    <t>CARAMAN - Lanta</t>
  </si>
  <si>
    <t>CASTANET-TOLOSAN</t>
  </si>
  <si>
    <t>FRONTON</t>
  </si>
  <si>
    <t>GRENADE - Cadours</t>
  </si>
  <si>
    <t>TARN et GIROU (nouveau PNC) SPL</t>
  </si>
  <si>
    <t>MURET</t>
  </si>
  <si>
    <t>NAILLOUX</t>
  </si>
  <si>
    <t>REVEL</t>
  </si>
  <si>
    <t>TOULOUSE CITE</t>
  </si>
  <si>
    <t>TOULOUSE rangueil</t>
  </si>
  <si>
    <t>TOULOUSE BASSO-CAMBO</t>
  </si>
  <si>
    <t>BALMA SIP</t>
  </si>
  <si>
    <t>BALMA SPL</t>
  </si>
  <si>
    <t>COLOMIERS SIP</t>
  </si>
  <si>
    <t>COLOMIERS SPL</t>
  </si>
  <si>
    <t>TOULOUSE CHU</t>
  </si>
  <si>
    <t>TOULOUSE HO MARCHANT</t>
  </si>
  <si>
    <t>VILLEFRANCHE  LAURAGAIS</t>
  </si>
  <si>
    <t>CUGNAUX</t>
  </si>
  <si>
    <t>AUCAMVILLE</t>
  </si>
  <si>
    <t>BLAGNAC</t>
  </si>
  <si>
    <t>L'UNION</t>
  </si>
  <si>
    <t xml:space="preserve">PAIERIE REGIONALE </t>
  </si>
  <si>
    <t xml:space="preserve">PAIERIE DEPARTEMENTALE </t>
  </si>
  <si>
    <t>TOULOUSE MUNICIPALE</t>
  </si>
  <si>
    <t>ASPET</t>
  </si>
  <si>
    <t>AURIGNAC</t>
  </si>
  <si>
    <t>BAGNERES DE LUCHON</t>
  </si>
  <si>
    <t>BOULOGNE-SUR-GESSE</t>
  </si>
  <si>
    <t>L'ISLE EN DODON</t>
  </si>
  <si>
    <t>MONREJEAU GOURDAN</t>
  </si>
  <si>
    <t>SAINT-LYS</t>
  </si>
  <si>
    <t>SAINT-BEAT-CIERP</t>
  </si>
  <si>
    <t xml:space="preserve">SAINT-GAUDENS </t>
  </si>
  <si>
    <t>SALIES-DU-SALAT -ST Martory</t>
  </si>
  <si>
    <t>AUTERIVE CINTEGABELLE</t>
  </si>
  <si>
    <t>TRESORERIE DU VOLVESTRE</t>
  </si>
  <si>
    <t>CAZERES-MARTRES-TOLOSANE</t>
  </si>
  <si>
    <t>RIEUMES</t>
  </si>
  <si>
    <t>AMENDES</t>
  </si>
  <si>
    <t>IMPLANTE  B 2009</t>
  </si>
  <si>
    <t>IMPLANTE  C 2009</t>
  </si>
  <si>
    <t>Total implanté 2009</t>
  </si>
  <si>
    <t>désimplantations possibles</t>
  </si>
  <si>
    <t>Total Général</t>
  </si>
  <si>
    <t>- 21 C</t>
  </si>
  <si>
    <t>+ 11 B</t>
  </si>
  <si>
    <t>solde net</t>
  </si>
  <si>
    <t>implanté net</t>
  </si>
  <si>
    <t>Implanté net</t>
  </si>
  <si>
    <t>Solde net</t>
  </si>
  <si>
    <t>TG</t>
  </si>
  <si>
    <t>PNC</t>
  </si>
  <si>
    <t>Totaux</t>
  </si>
  <si>
    <t>dont 0,5 pour transfert d'emploi vers la PD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</si>
</sst>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_ ;[Red]\-0.00\ "/>
    <numFmt numFmtId="166" formatCode="0.0_ ;[Red]\-0.0\ 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2" fontId="0" fillId="0" borderId="0" xfId="0" applyNumberForma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22">
      <selection activeCell="A38" sqref="A38"/>
    </sheetView>
  </sheetViews>
  <sheetFormatPr defaultColWidth="11.421875" defaultRowHeight="12.75"/>
  <cols>
    <col min="1" max="1" width="23.140625" style="0" customWidth="1"/>
  </cols>
  <sheetData>
    <row r="1" spans="1:10" ht="33.75">
      <c r="A1" s="1" t="s">
        <v>0</v>
      </c>
      <c r="B1" s="12" t="s">
        <v>25</v>
      </c>
      <c r="C1" s="13" t="s">
        <v>26</v>
      </c>
      <c r="D1" s="13" t="s">
        <v>27</v>
      </c>
      <c r="E1" s="14" t="s">
        <v>28</v>
      </c>
      <c r="F1" s="79" t="s">
        <v>79</v>
      </c>
      <c r="G1" s="79"/>
      <c r="H1" t="s">
        <v>84</v>
      </c>
      <c r="I1" t="s">
        <v>83</v>
      </c>
      <c r="J1" s="37"/>
    </row>
    <row r="2" spans="1:7" ht="12.75">
      <c r="A2" s="2"/>
      <c r="B2" s="15"/>
      <c r="C2" s="16"/>
      <c r="D2" s="17"/>
      <c r="E2" s="18"/>
      <c r="F2" s="66" t="s">
        <v>81</v>
      </c>
      <c r="G2" s="66" t="s">
        <v>82</v>
      </c>
    </row>
    <row r="3" spans="1:11" ht="25.5">
      <c r="A3" s="3" t="s">
        <v>1</v>
      </c>
      <c r="B3" s="19">
        <v>11.826708</v>
      </c>
      <c r="C3" s="20">
        <v>11</v>
      </c>
      <c r="D3" s="21">
        <v>2</v>
      </c>
      <c r="E3" s="22">
        <f aca="true" t="shared" si="0" ref="E3:E13">C3+D3</f>
        <v>13</v>
      </c>
      <c r="F3">
        <v>-1</v>
      </c>
      <c r="H3">
        <f>E3+F3+G3</f>
        <v>12</v>
      </c>
      <c r="I3" s="68">
        <f>H3-B3</f>
        <v>0.173292</v>
      </c>
      <c r="K3" s="67"/>
    </row>
    <row r="4" spans="1:11" ht="22.5">
      <c r="A4" s="4" t="s">
        <v>2</v>
      </c>
      <c r="B4" s="19">
        <v>12.302057999999999</v>
      </c>
      <c r="C4" s="23">
        <v>3.5</v>
      </c>
      <c r="D4" s="24">
        <v>7</v>
      </c>
      <c r="E4" s="22">
        <f t="shared" si="0"/>
        <v>10.5</v>
      </c>
      <c r="F4">
        <v>-1</v>
      </c>
      <c r="G4">
        <v>1</v>
      </c>
      <c r="H4">
        <f aca="true" t="shared" si="1" ref="H4:H35">E4+F4+G4</f>
        <v>10.5</v>
      </c>
      <c r="I4" s="68">
        <f aca="true" t="shared" si="2" ref="I4:I30">H4-B4</f>
        <v>-1.8020579999999988</v>
      </c>
      <c r="K4" s="67"/>
    </row>
    <row r="5" spans="1:11" ht="12.75">
      <c r="A5" s="3" t="s">
        <v>3</v>
      </c>
      <c r="B5" s="19">
        <v>6.8735610000000005</v>
      </c>
      <c r="C5" s="25">
        <v>7</v>
      </c>
      <c r="D5" s="26"/>
      <c r="E5" s="27">
        <v>7</v>
      </c>
      <c r="H5">
        <f t="shared" si="1"/>
        <v>7</v>
      </c>
      <c r="I5" s="68">
        <f t="shared" si="2"/>
        <v>0.12643899999999952</v>
      </c>
      <c r="K5" s="67"/>
    </row>
    <row r="6" spans="1:11" ht="12.75">
      <c r="A6" s="3" t="s">
        <v>4</v>
      </c>
      <c r="B6" s="19">
        <v>23.168559000000002</v>
      </c>
      <c r="C6" s="25">
        <v>11</v>
      </c>
      <c r="D6" s="26">
        <v>10</v>
      </c>
      <c r="E6" s="27">
        <f t="shared" si="0"/>
        <v>21</v>
      </c>
      <c r="F6">
        <v>-1</v>
      </c>
      <c r="G6">
        <v>1</v>
      </c>
      <c r="H6">
        <f t="shared" si="1"/>
        <v>21</v>
      </c>
      <c r="I6" s="68">
        <f t="shared" si="2"/>
        <v>-2.168559000000002</v>
      </c>
      <c r="K6" s="67"/>
    </row>
    <row r="7" spans="1:11" ht="12.75">
      <c r="A7" s="3"/>
      <c r="B7" s="19">
        <v>0</v>
      </c>
      <c r="C7" s="20"/>
      <c r="D7" s="21"/>
      <c r="E7" s="27">
        <f t="shared" si="0"/>
        <v>0</v>
      </c>
      <c r="H7">
        <f t="shared" si="1"/>
        <v>0</v>
      </c>
      <c r="I7" s="68">
        <f t="shared" si="2"/>
        <v>0</v>
      </c>
      <c r="K7" s="67"/>
    </row>
    <row r="8" spans="1:11" ht="12.75">
      <c r="A8" s="3" t="s">
        <v>5</v>
      </c>
      <c r="B8" s="19">
        <v>8.508764999999999</v>
      </c>
      <c r="C8" s="23">
        <v>8.5</v>
      </c>
      <c r="D8" s="24">
        <v>2</v>
      </c>
      <c r="E8" s="27">
        <f t="shared" si="0"/>
        <v>10.5</v>
      </c>
      <c r="F8">
        <v>-1</v>
      </c>
      <c r="H8">
        <f t="shared" si="1"/>
        <v>9.5</v>
      </c>
      <c r="I8" s="68">
        <f t="shared" si="2"/>
        <v>0.9912350000000014</v>
      </c>
      <c r="K8" s="67"/>
    </row>
    <row r="9" spans="1:11" ht="12.75">
      <c r="A9" s="3"/>
      <c r="B9" s="19">
        <v>0</v>
      </c>
      <c r="C9" s="20"/>
      <c r="D9" s="21"/>
      <c r="E9" s="22"/>
      <c r="H9">
        <f t="shared" si="1"/>
        <v>0</v>
      </c>
      <c r="I9" s="68">
        <f t="shared" si="2"/>
        <v>0</v>
      </c>
      <c r="K9" s="67"/>
    </row>
    <row r="10" spans="1:11" ht="12.75">
      <c r="A10" s="3" t="s">
        <v>6</v>
      </c>
      <c r="B10" s="19">
        <v>2.8521</v>
      </c>
      <c r="C10" s="23">
        <v>2</v>
      </c>
      <c r="D10" s="24">
        <v>1</v>
      </c>
      <c r="E10" s="28">
        <f t="shared" si="0"/>
        <v>3</v>
      </c>
      <c r="F10">
        <v>-2</v>
      </c>
      <c r="H10">
        <f t="shared" si="1"/>
        <v>1</v>
      </c>
      <c r="I10" s="68">
        <f t="shared" si="2"/>
        <v>-1.8521</v>
      </c>
      <c r="K10" s="67"/>
    </row>
    <row r="11" spans="1:11" ht="12.75">
      <c r="A11" s="5" t="s">
        <v>7</v>
      </c>
      <c r="B11" s="19">
        <v>16.000280999999998</v>
      </c>
      <c r="C11" s="29">
        <v>9</v>
      </c>
      <c r="D11" s="30">
        <v>8</v>
      </c>
      <c r="E11" s="30">
        <f t="shared" si="0"/>
        <v>17</v>
      </c>
      <c r="H11">
        <f t="shared" si="1"/>
        <v>17</v>
      </c>
      <c r="I11" s="68">
        <f t="shared" si="2"/>
        <v>0.9997190000000025</v>
      </c>
      <c r="K11" s="67"/>
    </row>
    <row r="12" spans="1:11" ht="12.75">
      <c r="A12" s="6" t="s">
        <v>8</v>
      </c>
      <c r="B12" s="19">
        <v>0</v>
      </c>
      <c r="C12" s="23">
        <v>1.5</v>
      </c>
      <c r="D12" s="24">
        <v>1.5</v>
      </c>
      <c r="E12" s="28">
        <f t="shared" si="0"/>
        <v>3</v>
      </c>
      <c r="H12">
        <f t="shared" si="1"/>
        <v>3</v>
      </c>
      <c r="I12" s="68">
        <f t="shared" si="2"/>
        <v>3</v>
      </c>
      <c r="K12" s="67"/>
    </row>
    <row r="13" spans="1:11" ht="12.75">
      <c r="A13" s="6"/>
      <c r="B13" s="19">
        <v>0</v>
      </c>
      <c r="C13" s="20"/>
      <c r="D13" s="21"/>
      <c r="E13" s="22">
        <f t="shared" si="0"/>
        <v>0</v>
      </c>
      <c r="H13">
        <f t="shared" si="1"/>
        <v>0</v>
      </c>
      <c r="I13" s="68">
        <f t="shared" si="2"/>
        <v>0</v>
      </c>
      <c r="K13" s="67"/>
    </row>
    <row r="14" spans="1:11" ht="25.5">
      <c r="A14" s="6" t="s">
        <v>9</v>
      </c>
      <c r="B14" s="19">
        <v>17.198163</v>
      </c>
      <c r="C14" s="23">
        <v>9.5</v>
      </c>
      <c r="D14" s="24">
        <v>7</v>
      </c>
      <c r="E14" s="28">
        <f>C14+D14</f>
        <v>16.5</v>
      </c>
      <c r="H14">
        <f t="shared" si="1"/>
        <v>16.5</v>
      </c>
      <c r="I14" s="68">
        <f t="shared" si="2"/>
        <v>-0.698163000000001</v>
      </c>
      <c r="K14" s="67"/>
    </row>
    <row r="15" spans="1:11" ht="25.5">
      <c r="A15" s="3" t="s">
        <v>10</v>
      </c>
      <c r="B15" s="19">
        <v>1.9014</v>
      </c>
      <c r="C15" s="20">
        <v>2</v>
      </c>
      <c r="D15" s="21"/>
      <c r="E15" s="22">
        <f aca="true" t="shared" si="3" ref="E15:E20">C15+D15</f>
        <v>2</v>
      </c>
      <c r="H15">
        <f t="shared" si="1"/>
        <v>2</v>
      </c>
      <c r="I15" s="68">
        <f t="shared" si="2"/>
        <v>0.09860000000000002</v>
      </c>
      <c r="K15" s="67"/>
    </row>
    <row r="16" spans="1:11" ht="25.5">
      <c r="A16" s="3" t="s">
        <v>11</v>
      </c>
      <c r="B16" s="19">
        <v>27.969594</v>
      </c>
      <c r="C16" s="20">
        <v>10</v>
      </c>
      <c r="D16" s="21">
        <v>17</v>
      </c>
      <c r="E16" s="22">
        <f t="shared" si="3"/>
        <v>27</v>
      </c>
      <c r="H16">
        <f t="shared" si="1"/>
        <v>27</v>
      </c>
      <c r="I16" s="68">
        <f t="shared" si="2"/>
        <v>-0.9695940000000007</v>
      </c>
      <c r="K16" s="67"/>
    </row>
    <row r="17" spans="1:12" ht="63.75">
      <c r="A17" s="3" t="s">
        <v>12</v>
      </c>
      <c r="B17" s="19">
        <v>23.472783</v>
      </c>
      <c r="C17" s="20">
        <v>7</v>
      </c>
      <c r="D17" s="21">
        <v>17</v>
      </c>
      <c r="E17" s="22">
        <f t="shared" si="3"/>
        <v>24</v>
      </c>
      <c r="F17">
        <v>-1</v>
      </c>
      <c r="H17">
        <f t="shared" si="1"/>
        <v>23</v>
      </c>
      <c r="I17" s="68">
        <f t="shared" si="2"/>
        <v>-0.47278299999999973</v>
      </c>
      <c r="J17" s="37" t="s">
        <v>90</v>
      </c>
      <c r="K17" s="78"/>
      <c r="L17" s="37"/>
    </row>
    <row r="18" spans="1:11" ht="12.75">
      <c r="A18" s="3" t="s">
        <v>13</v>
      </c>
      <c r="B18" s="19">
        <v>7.6056</v>
      </c>
      <c r="C18" s="23">
        <v>2</v>
      </c>
      <c r="D18" s="24">
        <v>1</v>
      </c>
      <c r="E18" s="28">
        <f t="shared" si="3"/>
        <v>3</v>
      </c>
      <c r="H18">
        <f t="shared" si="1"/>
        <v>3</v>
      </c>
      <c r="I18" s="68">
        <f t="shared" si="2"/>
        <v>-4.6056</v>
      </c>
      <c r="K18" s="67"/>
    </row>
    <row r="19" spans="1:12" ht="63.75">
      <c r="A19" s="6" t="s">
        <v>14</v>
      </c>
      <c r="B19" s="19">
        <v>7.938345</v>
      </c>
      <c r="C19" s="20">
        <v>7.5</v>
      </c>
      <c r="D19" s="21">
        <v>4</v>
      </c>
      <c r="E19" s="22">
        <f t="shared" si="3"/>
        <v>11.5</v>
      </c>
      <c r="F19">
        <v>-2.5</v>
      </c>
      <c r="G19">
        <v>1</v>
      </c>
      <c r="H19">
        <f t="shared" si="1"/>
        <v>10</v>
      </c>
      <c r="I19" s="68">
        <f t="shared" si="2"/>
        <v>2.061655</v>
      </c>
      <c r="J19" s="37" t="s">
        <v>90</v>
      </c>
      <c r="K19" s="78"/>
      <c r="L19" s="37"/>
    </row>
    <row r="20" spans="1:11" ht="33.75">
      <c r="A20" s="4" t="s">
        <v>15</v>
      </c>
      <c r="B20" s="19">
        <v>17.369289</v>
      </c>
      <c r="C20" s="23">
        <v>5.5</v>
      </c>
      <c r="D20" s="24">
        <v>9.5</v>
      </c>
      <c r="E20" s="28">
        <f t="shared" si="3"/>
        <v>15</v>
      </c>
      <c r="H20">
        <f t="shared" si="1"/>
        <v>15</v>
      </c>
      <c r="I20" s="68">
        <f t="shared" si="2"/>
        <v>-2.3692889999999984</v>
      </c>
      <c r="K20" s="67"/>
    </row>
    <row r="21" spans="1:11" ht="12.75">
      <c r="A21" s="6"/>
      <c r="B21" s="19">
        <v>0</v>
      </c>
      <c r="C21" s="23"/>
      <c r="D21" s="24"/>
      <c r="E21" s="28"/>
      <c r="H21">
        <f t="shared" si="1"/>
        <v>0</v>
      </c>
      <c r="I21" s="68">
        <f t="shared" si="2"/>
        <v>0</v>
      </c>
      <c r="K21" s="67"/>
    </row>
    <row r="22" spans="1:11" ht="12.75">
      <c r="A22" s="7" t="s">
        <v>16</v>
      </c>
      <c r="B22" s="19">
        <v>3.8028</v>
      </c>
      <c r="C22" s="31">
        <v>2</v>
      </c>
      <c r="D22" s="32">
        <v>2</v>
      </c>
      <c r="E22" s="22">
        <f aca="true" t="shared" si="4" ref="E22:E30">C22+D22</f>
        <v>4</v>
      </c>
      <c r="H22">
        <f t="shared" si="1"/>
        <v>4</v>
      </c>
      <c r="I22" s="68">
        <f t="shared" si="2"/>
        <v>0.19720000000000004</v>
      </c>
      <c r="K22" s="67"/>
    </row>
    <row r="23" spans="1:11" ht="12.75">
      <c r="A23" s="8" t="s">
        <v>17</v>
      </c>
      <c r="B23" s="19">
        <v>47.535</v>
      </c>
      <c r="C23" s="33">
        <v>16</v>
      </c>
      <c r="D23" s="34">
        <v>30</v>
      </c>
      <c r="E23" s="22">
        <f t="shared" si="4"/>
        <v>46</v>
      </c>
      <c r="F23">
        <v>-1</v>
      </c>
      <c r="G23">
        <v>1</v>
      </c>
      <c r="H23">
        <f t="shared" si="1"/>
        <v>46</v>
      </c>
      <c r="I23" s="68">
        <f t="shared" si="2"/>
        <v>-1.5349999999999966</v>
      </c>
      <c r="K23" s="67"/>
    </row>
    <row r="24" spans="1:11" ht="12.75">
      <c r="A24" s="8" t="s">
        <v>18</v>
      </c>
      <c r="B24" s="19">
        <v>52.2885</v>
      </c>
      <c r="C24" s="33">
        <v>20</v>
      </c>
      <c r="D24" s="34">
        <v>34</v>
      </c>
      <c r="E24" s="22">
        <f t="shared" si="4"/>
        <v>54</v>
      </c>
      <c r="H24">
        <f t="shared" si="1"/>
        <v>54</v>
      </c>
      <c r="I24" s="68">
        <f t="shared" si="2"/>
        <v>1.711500000000001</v>
      </c>
      <c r="K24" s="67"/>
    </row>
    <row r="25" spans="1:11" ht="12.75">
      <c r="A25" s="8" t="s">
        <v>19</v>
      </c>
      <c r="B25" s="19">
        <v>14.2605</v>
      </c>
      <c r="C25" s="33">
        <v>6</v>
      </c>
      <c r="D25" s="34">
        <v>5</v>
      </c>
      <c r="E25" s="22">
        <f>C25+D25</f>
        <v>11</v>
      </c>
      <c r="H25">
        <f t="shared" si="1"/>
        <v>11</v>
      </c>
      <c r="I25" s="68">
        <f t="shared" si="2"/>
        <v>-3.2605000000000004</v>
      </c>
      <c r="K25" s="67"/>
    </row>
    <row r="26" spans="1:11" ht="12.75">
      <c r="A26" s="7" t="s">
        <v>20</v>
      </c>
      <c r="B26" s="19">
        <v>0.76056</v>
      </c>
      <c r="C26" s="33">
        <v>1</v>
      </c>
      <c r="D26" s="34"/>
      <c r="E26" s="22">
        <f t="shared" si="4"/>
        <v>1</v>
      </c>
      <c r="H26">
        <f t="shared" si="1"/>
        <v>1</v>
      </c>
      <c r="I26" s="68">
        <f t="shared" si="2"/>
        <v>0.23944</v>
      </c>
      <c r="K26" s="67"/>
    </row>
    <row r="27" spans="1:11" ht="12.75">
      <c r="A27" s="9" t="s">
        <v>21</v>
      </c>
      <c r="B27" s="19">
        <v>11.4084</v>
      </c>
      <c r="C27" s="33">
        <v>9</v>
      </c>
      <c r="D27" s="34">
        <v>6</v>
      </c>
      <c r="E27" s="22">
        <f t="shared" si="4"/>
        <v>15</v>
      </c>
      <c r="F27">
        <v>-1</v>
      </c>
      <c r="G27">
        <v>1</v>
      </c>
      <c r="H27">
        <f t="shared" si="1"/>
        <v>15</v>
      </c>
      <c r="I27" s="68">
        <f t="shared" si="2"/>
        <v>3.5915999999999997</v>
      </c>
      <c r="K27" s="67"/>
    </row>
    <row r="28" spans="1:11" ht="12.75">
      <c r="A28" s="9" t="s">
        <v>22</v>
      </c>
      <c r="B28" s="19">
        <v>0</v>
      </c>
      <c r="C28" s="33">
        <v>2</v>
      </c>
      <c r="D28" s="34"/>
      <c r="E28" s="22">
        <f t="shared" si="4"/>
        <v>2</v>
      </c>
      <c r="H28">
        <f t="shared" si="1"/>
        <v>2</v>
      </c>
      <c r="I28" s="68">
        <f t="shared" si="2"/>
        <v>2</v>
      </c>
      <c r="K28" s="67"/>
    </row>
    <row r="29" spans="1:11" ht="12.75">
      <c r="A29" s="10" t="s">
        <v>23</v>
      </c>
      <c r="B29" s="19">
        <v>8.5563</v>
      </c>
      <c r="C29" s="33">
        <v>2</v>
      </c>
      <c r="D29" s="34">
        <v>4</v>
      </c>
      <c r="E29" s="22">
        <f t="shared" si="4"/>
        <v>6</v>
      </c>
      <c r="H29">
        <f t="shared" si="1"/>
        <v>6</v>
      </c>
      <c r="I29" s="68">
        <f t="shared" si="2"/>
        <v>-2.5563000000000002</v>
      </c>
      <c r="K29" s="67"/>
    </row>
    <row r="30" spans="1:11" ht="12.75">
      <c r="A30" s="11" t="s">
        <v>24</v>
      </c>
      <c r="B30" s="19">
        <v>323.59926600000006</v>
      </c>
      <c r="C30" s="35">
        <f>SUM(C2:C29)</f>
        <v>155</v>
      </c>
      <c r="D30" s="36">
        <f>SUM(D2:D29)</f>
        <v>168</v>
      </c>
      <c r="E30" s="22">
        <f t="shared" si="4"/>
        <v>323</v>
      </c>
      <c r="F30" s="65"/>
      <c r="G30" s="65"/>
      <c r="H30">
        <f t="shared" si="1"/>
        <v>323</v>
      </c>
      <c r="I30" s="68">
        <f t="shared" si="2"/>
        <v>-0.5992660000000569</v>
      </c>
      <c r="J30" s="65"/>
      <c r="K30" s="67"/>
    </row>
    <row r="31" spans="1:11" ht="12.75">
      <c r="A31" t="s">
        <v>29</v>
      </c>
      <c r="B31" t="s">
        <v>30</v>
      </c>
      <c r="C31">
        <v>6</v>
      </c>
      <c r="D31">
        <v>8.5</v>
      </c>
      <c r="E31">
        <f>SUM(C31:D31)</f>
        <v>14.5</v>
      </c>
      <c r="H31">
        <f t="shared" si="1"/>
        <v>14.5</v>
      </c>
      <c r="I31" s="67"/>
      <c r="K31" s="67"/>
    </row>
    <row r="32" spans="2:11" ht="12.75">
      <c r="B32" t="s">
        <v>31</v>
      </c>
      <c r="C32">
        <v>3</v>
      </c>
      <c r="D32">
        <v>6</v>
      </c>
      <c r="E32">
        <f>SUM(C32:D32)</f>
        <v>9</v>
      </c>
      <c r="F32">
        <v>-1</v>
      </c>
      <c r="G32">
        <v>1</v>
      </c>
      <c r="H32">
        <f t="shared" si="1"/>
        <v>9</v>
      </c>
      <c r="I32" s="67"/>
      <c r="K32" s="67"/>
    </row>
    <row r="33" spans="2:11" ht="12.75">
      <c r="B33" t="s">
        <v>32</v>
      </c>
      <c r="C33">
        <v>1</v>
      </c>
      <c r="E33">
        <f>SUM(C33:D33)</f>
        <v>1</v>
      </c>
      <c r="H33">
        <f t="shared" si="1"/>
        <v>1</v>
      </c>
      <c r="I33" s="67"/>
      <c r="K33" s="67"/>
    </row>
    <row r="34" spans="2:11" ht="12.75">
      <c r="B34" t="s">
        <v>33</v>
      </c>
      <c r="D34">
        <v>3</v>
      </c>
      <c r="E34">
        <f>SUM(C34:D34)</f>
        <v>3</v>
      </c>
      <c r="H34">
        <f t="shared" si="1"/>
        <v>3</v>
      </c>
      <c r="I34" s="67"/>
      <c r="K34" s="67"/>
    </row>
    <row r="35" spans="8:11" ht="12.75">
      <c r="H35">
        <f t="shared" si="1"/>
        <v>0</v>
      </c>
      <c r="K35" s="67"/>
    </row>
    <row r="36" spans="2:11" ht="12.75">
      <c r="B36" t="s">
        <v>80</v>
      </c>
      <c r="F36">
        <f>SUM(F4:F35)</f>
        <v>-11.5</v>
      </c>
      <c r="G36">
        <f>SUM(G4:G35)</f>
        <v>6</v>
      </c>
      <c r="K36" s="67"/>
    </row>
  </sheetData>
  <mergeCells count="1">
    <mergeCell ref="F1:G1"/>
  </mergeCells>
  <printOptions gridLines="1"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4">
      <selection activeCell="I17" sqref="I17"/>
    </sheetView>
  </sheetViews>
  <sheetFormatPr defaultColWidth="11.421875" defaultRowHeight="12.75"/>
  <cols>
    <col min="1" max="1" width="34.00390625" style="0" customWidth="1"/>
  </cols>
  <sheetData>
    <row r="1" spans="1:10" ht="38.25">
      <c r="A1" s="38" t="s">
        <v>34</v>
      </c>
      <c r="B1" s="37" t="s">
        <v>25</v>
      </c>
      <c r="C1" s="47" t="s">
        <v>76</v>
      </c>
      <c r="D1" s="47" t="s">
        <v>77</v>
      </c>
      <c r="E1" s="48" t="s">
        <v>78</v>
      </c>
      <c r="F1" s="79" t="s">
        <v>79</v>
      </c>
      <c r="G1" s="79"/>
      <c r="H1" t="s">
        <v>85</v>
      </c>
      <c r="I1" t="s">
        <v>86</v>
      </c>
      <c r="J1" s="37"/>
    </row>
    <row r="2" spans="6:7" ht="12.75">
      <c r="F2" s="66" t="s">
        <v>81</v>
      </c>
      <c r="G2" s="66" t="s">
        <v>82</v>
      </c>
    </row>
    <row r="3" spans="1:11" ht="12.75">
      <c r="A3" s="39" t="s">
        <v>35</v>
      </c>
      <c r="B3" s="46">
        <v>4.563359999999999</v>
      </c>
      <c r="C3" s="49">
        <v>3</v>
      </c>
      <c r="D3" s="50">
        <v>1.5</v>
      </c>
      <c r="E3" s="51">
        <f>(C3+D3)</f>
        <v>4.5</v>
      </c>
      <c r="H3" s="64">
        <f>E3+F3+G3</f>
        <v>4.5</v>
      </c>
      <c r="I3" s="64">
        <f>H3-B3</f>
        <v>-0.06335999999999942</v>
      </c>
      <c r="J3" s="64"/>
      <c r="K3" s="46"/>
    </row>
    <row r="4" spans="1:11" ht="12.75">
      <c r="A4" s="39" t="s">
        <v>36</v>
      </c>
      <c r="B4" s="46">
        <v>5.495046</v>
      </c>
      <c r="C4" s="52">
        <v>4</v>
      </c>
      <c r="D4" s="53">
        <v>2</v>
      </c>
      <c r="E4" s="51">
        <f aca="true" t="shared" si="0" ref="E4:E44">(C4+D4)</f>
        <v>6</v>
      </c>
      <c r="F4">
        <v>-0.5</v>
      </c>
      <c r="H4" s="64">
        <f>E4+F4+G4</f>
        <v>5.5</v>
      </c>
      <c r="I4" s="64">
        <f aca="true" t="shared" si="1" ref="I4:I43">H4-B4</f>
        <v>0.004953999999999681</v>
      </c>
      <c r="J4" s="64"/>
      <c r="K4" s="46"/>
    </row>
    <row r="5" spans="1:11" ht="12.75">
      <c r="A5" s="40" t="s">
        <v>37</v>
      </c>
      <c r="B5" s="46">
        <v>15.610494000000001</v>
      </c>
      <c r="C5" s="52">
        <v>8</v>
      </c>
      <c r="D5" s="53">
        <v>8.5</v>
      </c>
      <c r="E5" s="51">
        <f t="shared" si="0"/>
        <v>16.5</v>
      </c>
      <c r="F5">
        <v>-1.5</v>
      </c>
      <c r="G5">
        <v>1</v>
      </c>
      <c r="H5" s="64">
        <f aca="true" t="shared" si="2" ref="H5:H43">E5+F5+G5</f>
        <v>16</v>
      </c>
      <c r="I5" s="64">
        <f t="shared" si="1"/>
        <v>0.389505999999999</v>
      </c>
      <c r="J5" s="64"/>
      <c r="K5" s="46"/>
    </row>
    <row r="6" spans="1:11" ht="12.75">
      <c r="A6" s="41" t="s">
        <v>38</v>
      </c>
      <c r="B6" s="46">
        <v>5.884833</v>
      </c>
      <c r="C6" s="52">
        <v>3</v>
      </c>
      <c r="D6" s="53">
        <v>3</v>
      </c>
      <c r="E6" s="51">
        <f t="shared" si="0"/>
        <v>6</v>
      </c>
      <c r="H6" s="64">
        <f t="shared" si="2"/>
        <v>6</v>
      </c>
      <c r="I6" s="64">
        <f t="shared" si="1"/>
        <v>0.11516699999999958</v>
      </c>
      <c r="J6" s="64"/>
      <c r="K6" s="46"/>
    </row>
    <row r="7" spans="1:11" ht="12.75">
      <c r="A7" s="41" t="s">
        <v>39</v>
      </c>
      <c r="B7" s="46">
        <v>7.738698</v>
      </c>
      <c r="C7" s="52">
        <v>5</v>
      </c>
      <c r="D7" s="53">
        <v>3.5</v>
      </c>
      <c r="E7" s="51">
        <f t="shared" si="0"/>
        <v>8.5</v>
      </c>
      <c r="F7">
        <v>-0.5</v>
      </c>
      <c r="H7" s="64">
        <f t="shared" si="2"/>
        <v>8</v>
      </c>
      <c r="I7" s="64">
        <f t="shared" si="1"/>
        <v>0.2613019999999997</v>
      </c>
      <c r="J7" s="64"/>
      <c r="K7" s="46"/>
    </row>
    <row r="8" spans="1:11" ht="12.75">
      <c r="A8" s="41" t="s">
        <v>40</v>
      </c>
      <c r="B8" s="46">
        <v>4.4682900000000005</v>
      </c>
      <c r="C8" s="52">
        <v>4.5</v>
      </c>
      <c r="D8" s="53">
        <v>0.5</v>
      </c>
      <c r="E8" s="51">
        <f t="shared" si="0"/>
        <v>5</v>
      </c>
      <c r="F8">
        <v>-0.5</v>
      </c>
      <c r="H8" s="64">
        <f t="shared" si="2"/>
        <v>4.5</v>
      </c>
      <c r="I8" s="64">
        <f t="shared" si="1"/>
        <v>0.03170999999999946</v>
      </c>
      <c r="J8" s="64"/>
      <c r="K8" s="46"/>
    </row>
    <row r="9" spans="1:11" ht="12.75">
      <c r="A9" s="41" t="s">
        <v>41</v>
      </c>
      <c r="B9" s="46">
        <v>18.443579999999997</v>
      </c>
      <c r="C9" s="52">
        <v>10</v>
      </c>
      <c r="D9" s="53">
        <v>9</v>
      </c>
      <c r="E9" s="51">
        <f t="shared" si="0"/>
        <v>19</v>
      </c>
      <c r="F9">
        <v>-1.5</v>
      </c>
      <c r="G9">
        <v>1</v>
      </c>
      <c r="H9" s="64">
        <f t="shared" si="2"/>
        <v>18.5</v>
      </c>
      <c r="I9" s="64">
        <f t="shared" si="1"/>
        <v>0.0564200000000028</v>
      </c>
      <c r="J9" s="64"/>
      <c r="K9" s="46"/>
    </row>
    <row r="10" spans="1:11" ht="12.75">
      <c r="A10" s="41" t="s">
        <v>42</v>
      </c>
      <c r="B10" s="46">
        <v>3.355971</v>
      </c>
      <c r="C10" s="52">
        <v>1</v>
      </c>
      <c r="D10" s="53">
        <v>2</v>
      </c>
      <c r="E10" s="51">
        <f t="shared" si="0"/>
        <v>3</v>
      </c>
      <c r="H10" s="64">
        <f t="shared" si="2"/>
        <v>3</v>
      </c>
      <c r="I10" s="64">
        <f t="shared" si="1"/>
        <v>-0.3559709999999998</v>
      </c>
      <c r="J10" s="64"/>
      <c r="K10" s="46"/>
    </row>
    <row r="11" spans="1:11" ht="12.75">
      <c r="A11" s="41" t="s">
        <v>43</v>
      </c>
      <c r="B11" s="46">
        <v>3.9834330000000002</v>
      </c>
      <c r="C11" s="52">
        <v>2</v>
      </c>
      <c r="D11" s="53">
        <v>2.5</v>
      </c>
      <c r="E11" s="51">
        <f t="shared" si="0"/>
        <v>4.5</v>
      </c>
      <c r="H11" s="64">
        <f t="shared" si="2"/>
        <v>4.5</v>
      </c>
      <c r="I11" s="64">
        <f t="shared" si="1"/>
        <v>0.5165669999999998</v>
      </c>
      <c r="J11" s="64"/>
      <c r="K11" s="46"/>
    </row>
    <row r="12" spans="1:11" ht="12.75">
      <c r="A12" s="42" t="s">
        <v>44</v>
      </c>
      <c r="B12" s="46">
        <v>20.373501</v>
      </c>
      <c r="C12" s="52">
        <v>12.5</v>
      </c>
      <c r="D12" s="53">
        <v>8</v>
      </c>
      <c r="E12" s="51">
        <f t="shared" si="0"/>
        <v>20.5</v>
      </c>
      <c r="H12" s="64">
        <f t="shared" si="2"/>
        <v>20.5</v>
      </c>
      <c r="I12" s="64">
        <f t="shared" si="1"/>
        <v>0.12649899999999903</v>
      </c>
      <c r="J12" s="64"/>
      <c r="K12" s="46"/>
    </row>
    <row r="13" spans="1:11" ht="12.75">
      <c r="A13" s="42" t="s">
        <v>45</v>
      </c>
      <c r="B13" s="46">
        <v>10.429179000000001</v>
      </c>
      <c r="C13" s="52">
        <v>8</v>
      </c>
      <c r="D13" s="53">
        <v>5</v>
      </c>
      <c r="E13" s="51">
        <f t="shared" si="0"/>
        <v>13</v>
      </c>
      <c r="H13" s="64">
        <f t="shared" si="2"/>
        <v>13</v>
      </c>
      <c r="I13" s="64">
        <f t="shared" si="1"/>
        <v>2.5708209999999987</v>
      </c>
      <c r="J13" s="64"/>
      <c r="K13" s="46"/>
    </row>
    <row r="14" spans="1:11" ht="12.75">
      <c r="A14" s="42" t="s">
        <v>46</v>
      </c>
      <c r="B14" s="46">
        <v>14.840427</v>
      </c>
      <c r="C14" s="52">
        <v>9</v>
      </c>
      <c r="D14" s="53">
        <v>9</v>
      </c>
      <c r="E14" s="51">
        <f t="shared" si="0"/>
        <v>18</v>
      </c>
      <c r="F14">
        <v>-1</v>
      </c>
      <c r="G14">
        <v>1</v>
      </c>
      <c r="H14" s="64">
        <f t="shared" si="2"/>
        <v>18</v>
      </c>
      <c r="I14" s="64">
        <f t="shared" si="1"/>
        <v>3.159573</v>
      </c>
      <c r="J14" s="64"/>
      <c r="K14" s="46"/>
    </row>
    <row r="15" spans="1:11" ht="12.75">
      <c r="A15" s="42" t="s">
        <v>47</v>
      </c>
      <c r="B15" s="46">
        <v>12.862971</v>
      </c>
      <c r="E15" s="51">
        <f t="shared" si="0"/>
        <v>0</v>
      </c>
      <c r="H15" s="64">
        <f t="shared" si="2"/>
        <v>0</v>
      </c>
      <c r="I15" s="64">
        <f t="shared" si="1"/>
        <v>-12.862971</v>
      </c>
      <c r="J15" s="64"/>
      <c r="K15" s="46"/>
    </row>
    <row r="16" spans="1:11" ht="12.75">
      <c r="A16" s="43" t="s">
        <v>48</v>
      </c>
      <c r="B16" s="46">
        <v>4.202094</v>
      </c>
      <c r="C16" s="31">
        <v>11</v>
      </c>
      <c r="D16" s="54">
        <v>7</v>
      </c>
      <c r="E16" s="51">
        <f t="shared" si="0"/>
        <v>18</v>
      </c>
      <c r="H16" s="64">
        <f t="shared" si="2"/>
        <v>18</v>
      </c>
      <c r="I16" s="64">
        <f t="shared" si="1"/>
        <v>13.797906000000001</v>
      </c>
      <c r="J16" s="64"/>
      <c r="K16" s="46"/>
    </row>
    <row r="17" spans="1:11" ht="12.75">
      <c r="A17" s="42" t="s">
        <v>49</v>
      </c>
      <c r="B17" s="46">
        <v>4.972161000000001</v>
      </c>
      <c r="E17" s="51">
        <f t="shared" si="0"/>
        <v>0</v>
      </c>
      <c r="H17" s="64">
        <f t="shared" si="2"/>
        <v>0</v>
      </c>
      <c r="I17" s="64">
        <f t="shared" si="1"/>
        <v>-4.972161000000001</v>
      </c>
      <c r="J17" s="64"/>
      <c r="K17" s="46"/>
    </row>
    <row r="18" spans="1:11" ht="12.75">
      <c r="A18" s="44" t="s">
        <v>50</v>
      </c>
      <c r="B18" s="46">
        <v>12.045368999999999</v>
      </c>
      <c r="C18" s="31">
        <v>6</v>
      </c>
      <c r="D18" s="54">
        <v>9</v>
      </c>
      <c r="E18" s="51">
        <f t="shared" si="0"/>
        <v>15</v>
      </c>
      <c r="H18" s="64">
        <f t="shared" si="2"/>
        <v>15</v>
      </c>
      <c r="I18" s="64">
        <f t="shared" si="1"/>
        <v>2.954631000000001</v>
      </c>
      <c r="J18" s="64"/>
      <c r="K18" s="46"/>
    </row>
    <row r="19" spans="1:11" ht="12.75">
      <c r="A19" s="41" t="s">
        <v>51</v>
      </c>
      <c r="B19" s="46">
        <v>43.960368</v>
      </c>
      <c r="C19" s="52">
        <v>17</v>
      </c>
      <c r="D19" s="53">
        <v>27</v>
      </c>
      <c r="E19" s="51">
        <f t="shared" si="0"/>
        <v>44</v>
      </c>
      <c r="F19">
        <v>-2</v>
      </c>
      <c r="G19">
        <v>2</v>
      </c>
      <c r="H19" s="64">
        <f t="shared" si="2"/>
        <v>44</v>
      </c>
      <c r="I19" s="64">
        <f t="shared" si="1"/>
        <v>0.03963199999999745</v>
      </c>
      <c r="J19" s="64"/>
      <c r="K19" s="46"/>
    </row>
    <row r="20" spans="1:11" ht="12.75">
      <c r="A20" s="41" t="s">
        <v>52</v>
      </c>
      <c r="B20" s="46">
        <v>5.371455</v>
      </c>
      <c r="C20" s="52">
        <v>2</v>
      </c>
      <c r="D20" s="53">
        <v>3.5</v>
      </c>
      <c r="E20" s="51">
        <f t="shared" si="0"/>
        <v>5.5</v>
      </c>
      <c r="H20" s="64">
        <f t="shared" si="2"/>
        <v>5.5</v>
      </c>
      <c r="I20" s="64">
        <f t="shared" si="1"/>
        <v>0.1285449999999999</v>
      </c>
      <c r="J20" s="64"/>
      <c r="K20" s="46"/>
    </row>
    <row r="21" spans="1:11" ht="12.75">
      <c r="A21" s="41" t="s">
        <v>53</v>
      </c>
      <c r="B21" s="46">
        <v>3.726744</v>
      </c>
      <c r="C21" s="52">
        <v>2</v>
      </c>
      <c r="D21" s="53">
        <v>2</v>
      </c>
      <c r="E21" s="51">
        <f t="shared" si="0"/>
        <v>4</v>
      </c>
      <c r="H21" s="64">
        <f t="shared" si="2"/>
        <v>4</v>
      </c>
      <c r="I21" s="64">
        <f t="shared" si="1"/>
        <v>0.27325599999999994</v>
      </c>
      <c r="J21" s="64"/>
      <c r="K21" s="46"/>
    </row>
    <row r="22" spans="1:11" ht="12.75">
      <c r="A22" s="41" t="s">
        <v>54</v>
      </c>
      <c r="B22" s="46">
        <v>9.478479</v>
      </c>
      <c r="C22" s="52">
        <v>5</v>
      </c>
      <c r="D22" s="53">
        <v>5.5</v>
      </c>
      <c r="E22" s="51">
        <f t="shared" si="0"/>
        <v>10.5</v>
      </c>
      <c r="F22">
        <v>-0.5</v>
      </c>
      <c r="H22" s="64">
        <f t="shared" si="2"/>
        <v>10</v>
      </c>
      <c r="I22" s="64">
        <f t="shared" si="1"/>
        <v>0.5215209999999999</v>
      </c>
      <c r="J22" s="64"/>
      <c r="K22" s="46"/>
    </row>
    <row r="23" spans="1:11" ht="12.75">
      <c r="A23" s="41" t="s">
        <v>55</v>
      </c>
      <c r="B23" s="46">
        <v>5.380962</v>
      </c>
      <c r="C23" s="52">
        <v>4</v>
      </c>
      <c r="D23" s="53">
        <v>2</v>
      </c>
      <c r="E23" s="51">
        <f t="shared" si="0"/>
        <v>6</v>
      </c>
      <c r="F23">
        <v>-0.5</v>
      </c>
      <c r="H23" s="64">
        <f t="shared" si="2"/>
        <v>5.5</v>
      </c>
      <c r="I23" s="64">
        <f t="shared" si="1"/>
        <v>0.11903799999999976</v>
      </c>
      <c r="J23" s="64"/>
      <c r="K23" s="46"/>
    </row>
    <row r="24" spans="1:11" ht="12.75">
      <c r="A24" s="41" t="s">
        <v>56</v>
      </c>
      <c r="B24" s="46">
        <v>7.367925</v>
      </c>
      <c r="C24" s="52">
        <v>4.5</v>
      </c>
      <c r="D24" s="53">
        <v>3.5</v>
      </c>
      <c r="E24" s="51">
        <f t="shared" si="0"/>
        <v>8</v>
      </c>
      <c r="H24" s="64">
        <f t="shared" si="2"/>
        <v>8</v>
      </c>
      <c r="I24" s="64">
        <f t="shared" si="1"/>
        <v>0.6320750000000004</v>
      </c>
      <c r="J24" s="64"/>
      <c r="K24" s="46"/>
    </row>
    <row r="25" spans="1:11" ht="12.75">
      <c r="A25" t="s">
        <v>57</v>
      </c>
      <c r="B25" s="46">
        <v>8.632356</v>
      </c>
      <c r="C25" s="52">
        <v>5.5</v>
      </c>
      <c r="D25" s="53">
        <v>4.5</v>
      </c>
      <c r="E25" s="51">
        <f t="shared" si="0"/>
        <v>10</v>
      </c>
      <c r="H25" s="64">
        <f t="shared" si="2"/>
        <v>10</v>
      </c>
      <c r="I25" s="64">
        <f t="shared" si="1"/>
        <v>1.3676440000000003</v>
      </c>
      <c r="J25" s="64"/>
      <c r="K25" s="46"/>
    </row>
    <row r="26" spans="1:11" ht="12.75">
      <c r="A26" s="41" t="s">
        <v>58</v>
      </c>
      <c r="B26" s="46">
        <v>7.482009</v>
      </c>
      <c r="C26" s="52">
        <v>4.5</v>
      </c>
      <c r="D26" s="53">
        <v>2</v>
      </c>
      <c r="E26" s="51">
        <f t="shared" si="0"/>
        <v>6.5</v>
      </c>
      <c r="H26" s="64">
        <f t="shared" si="2"/>
        <v>6.5</v>
      </c>
      <c r="I26" s="64">
        <f t="shared" si="1"/>
        <v>-0.9820089999999997</v>
      </c>
      <c r="J26" s="64"/>
      <c r="K26" s="46"/>
    </row>
    <row r="27" spans="1:11" ht="12.75">
      <c r="A27" s="41" t="s">
        <v>59</v>
      </c>
      <c r="B27" s="46">
        <v>39.016728</v>
      </c>
      <c r="C27" s="52">
        <v>19</v>
      </c>
      <c r="D27" s="53">
        <v>13</v>
      </c>
      <c r="E27" s="51">
        <f t="shared" si="0"/>
        <v>32</v>
      </c>
      <c r="F27">
        <v>1</v>
      </c>
      <c r="H27" s="64">
        <f t="shared" si="2"/>
        <v>33</v>
      </c>
      <c r="I27" s="64">
        <f t="shared" si="1"/>
        <v>-6.0167280000000005</v>
      </c>
      <c r="J27" s="64"/>
      <c r="K27" s="46"/>
    </row>
    <row r="28" spans="1:11" ht="12.75">
      <c r="A28" s="42" t="s">
        <v>60</v>
      </c>
      <c r="B28" s="46">
        <v>26.258334</v>
      </c>
      <c r="C28" s="52">
        <v>19</v>
      </c>
      <c r="D28" s="53">
        <v>12.5</v>
      </c>
      <c r="E28" s="51">
        <f t="shared" si="0"/>
        <v>31.5</v>
      </c>
      <c r="H28" s="64">
        <f t="shared" si="2"/>
        <v>31.5</v>
      </c>
      <c r="I28" s="64">
        <f t="shared" si="1"/>
        <v>5.241665999999999</v>
      </c>
      <c r="J28" s="64"/>
      <c r="K28" s="46"/>
    </row>
    <row r="29" spans="1:11" ht="12.75">
      <c r="A29" s="41" t="s">
        <v>61</v>
      </c>
      <c r="B29" s="46">
        <v>2.319708</v>
      </c>
      <c r="C29" s="52">
        <v>1</v>
      </c>
      <c r="D29" s="53">
        <v>1.5</v>
      </c>
      <c r="E29" s="51">
        <f t="shared" si="0"/>
        <v>2.5</v>
      </c>
      <c r="H29" s="64">
        <f t="shared" si="2"/>
        <v>2.5</v>
      </c>
      <c r="I29" s="64">
        <f t="shared" si="1"/>
        <v>0.18029200000000012</v>
      </c>
      <c r="J29" s="64"/>
      <c r="K29" s="46"/>
    </row>
    <row r="30" spans="1:11" ht="12.75">
      <c r="A30" s="41" t="s">
        <v>62</v>
      </c>
      <c r="B30" s="46">
        <v>1.473585</v>
      </c>
      <c r="C30" s="52">
        <v>0.5</v>
      </c>
      <c r="D30" s="53">
        <v>1</v>
      </c>
      <c r="E30" s="51">
        <f t="shared" si="0"/>
        <v>1.5</v>
      </c>
      <c r="H30" s="64">
        <f t="shared" si="2"/>
        <v>1.5</v>
      </c>
      <c r="I30" s="64">
        <f t="shared" si="1"/>
        <v>0.026415000000000077</v>
      </c>
      <c r="J30" s="64"/>
      <c r="K30" s="46"/>
    </row>
    <row r="31" spans="1:11" ht="12.75">
      <c r="A31" s="41" t="s">
        <v>63</v>
      </c>
      <c r="B31" s="46">
        <v>5.846805000000001</v>
      </c>
      <c r="C31" s="52">
        <v>4</v>
      </c>
      <c r="D31" s="53">
        <v>2.5</v>
      </c>
      <c r="E31" s="51">
        <f t="shared" si="0"/>
        <v>6.5</v>
      </c>
      <c r="H31" s="64">
        <f t="shared" si="2"/>
        <v>6.5</v>
      </c>
      <c r="I31" s="64">
        <f t="shared" si="1"/>
        <v>0.6531949999999993</v>
      </c>
      <c r="J31" s="64"/>
      <c r="K31" s="46"/>
    </row>
    <row r="32" spans="1:11" ht="12.75">
      <c r="A32" s="41" t="s">
        <v>64</v>
      </c>
      <c r="B32" s="46">
        <v>2.7760439999999997</v>
      </c>
      <c r="C32" s="52">
        <v>1</v>
      </c>
      <c r="D32" s="53">
        <v>2</v>
      </c>
      <c r="E32" s="51">
        <f t="shared" si="0"/>
        <v>3</v>
      </c>
      <c r="H32" s="64">
        <f t="shared" si="2"/>
        <v>3</v>
      </c>
      <c r="I32" s="64">
        <f t="shared" si="1"/>
        <v>0.22395600000000027</v>
      </c>
      <c r="J32" s="64"/>
      <c r="K32" s="46"/>
    </row>
    <row r="33" spans="1:11" ht="12.75">
      <c r="A33" s="41" t="s">
        <v>65</v>
      </c>
      <c r="B33" s="46">
        <v>1.9869629999999998</v>
      </c>
      <c r="C33" s="55">
        <v>1</v>
      </c>
      <c r="D33" s="53">
        <v>1.5</v>
      </c>
      <c r="E33" s="56">
        <f t="shared" si="0"/>
        <v>2.5</v>
      </c>
      <c r="F33">
        <v>-0.5</v>
      </c>
      <c r="H33" s="64">
        <f t="shared" si="2"/>
        <v>2</v>
      </c>
      <c r="I33" s="64">
        <f t="shared" si="1"/>
        <v>0.013037000000000187</v>
      </c>
      <c r="J33" s="64"/>
      <c r="K33" s="46"/>
    </row>
    <row r="34" spans="1:11" ht="12.75">
      <c r="A34" s="41" t="s">
        <v>66</v>
      </c>
      <c r="B34" s="46">
        <v>7.738698</v>
      </c>
      <c r="C34" s="52">
        <v>4</v>
      </c>
      <c r="D34" s="53">
        <v>4.5</v>
      </c>
      <c r="E34" s="51">
        <f t="shared" si="0"/>
        <v>8.5</v>
      </c>
      <c r="H34" s="64">
        <f t="shared" si="2"/>
        <v>8.5</v>
      </c>
      <c r="I34" s="64">
        <f t="shared" si="1"/>
        <v>0.7613019999999997</v>
      </c>
      <c r="J34" s="64"/>
      <c r="K34" s="46"/>
    </row>
    <row r="35" spans="1:11" ht="12.75">
      <c r="A35" s="41" t="s">
        <v>67</v>
      </c>
      <c r="B35" s="46">
        <v>4.820049</v>
      </c>
      <c r="C35" s="52">
        <v>2</v>
      </c>
      <c r="D35" s="53">
        <v>3</v>
      </c>
      <c r="E35" s="51">
        <f t="shared" si="0"/>
        <v>5</v>
      </c>
      <c r="H35" s="64">
        <f t="shared" si="2"/>
        <v>5</v>
      </c>
      <c r="I35" s="64">
        <f t="shared" si="1"/>
        <v>0.17995099999999997</v>
      </c>
      <c r="J35" s="64"/>
      <c r="K35" s="46"/>
    </row>
    <row r="36" spans="1:11" ht="12.75">
      <c r="A36" s="41" t="s">
        <v>68</v>
      </c>
      <c r="B36" s="46">
        <v>2.747523</v>
      </c>
      <c r="C36" s="52">
        <v>1</v>
      </c>
      <c r="D36" s="53">
        <v>1.5</v>
      </c>
      <c r="E36" s="51">
        <f t="shared" si="0"/>
        <v>2.5</v>
      </c>
      <c r="H36" s="64">
        <f t="shared" si="2"/>
        <v>2.5</v>
      </c>
      <c r="I36" s="64">
        <f t="shared" si="1"/>
        <v>-0.24752300000000016</v>
      </c>
      <c r="J36" s="64"/>
      <c r="K36" s="46"/>
    </row>
    <row r="37" spans="1:11" ht="12.75">
      <c r="A37" s="41" t="s">
        <v>69</v>
      </c>
      <c r="B37" s="46">
        <v>12.710859</v>
      </c>
      <c r="C37" s="52">
        <v>8</v>
      </c>
      <c r="D37" s="53">
        <v>5.5</v>
      </c>
      <c r="E37" s="51">
        <f t="shared" si="0"/>
        <v>13.5</v>
      </c>
      <c r="F37">
        <v>-0.5</v>
      </c>
      <c r="H37" s="64">
        <f t="shared" si="2"/>
        <v>13</v>
      </c>
      <c r="I37" s="64">
        <f t="shared" si="1"/>
        <v>0.28914100000000076</v>
      </c>
      <c r="J37" s="64"/>
      <c r="K37" s="46"/>
    </row>
    <row r="38" spans="1:11" ht="12.75">
      <c r="A38" s="41" t="s">
        <v>70</v>
      </c>
      <c r="B38" s="46">
        <v>5.171808</v>
      </c>
      <c r="C38" s="52">
        <v>3</v>
      </c>
      <c r="D38" s="53">
        <v>3</v>
      </c>
      <c r="E38" s="51">
        <f t="shared" si="0"/>
        <v>6</v>
      </c>
      <c r="F38">
        <v>-0.5</v>
      </c>
      <c r="H38" s="64">
        <f t="shared" si="2"/>
        <v>5.5</v>
      </c>
      <c r="I38" s="64">
        <f t="shared" si="1"/>
        <v>0.3281919999999996</v>
      </c>
      <c r="J38" s="64"/>
      <c r="K38" s="46"/>
    </row>
    <row r="39" spans="1:11" ht="12.75">
      <c r="A39" s="41" t="s">
        <v>71</v>
      </c>
      <c r="B39" s="46">
        <v>6.749969999999999</v>
      </c>
      <c r="C39" s="52">
        <v>3</v>
      </c>
      <c r="D39" s="53">
        <v>4</v>
      </c>
      <c r="E39" s="51">
        <f t="shared" si="0"/>
        <v>7</v>
      </c>
      <c r="H39" s="64">
        <f t="shared" si="2"/>
        <v>7</v>
      </c>
      <c r="I39" s="64">
        <f t="shared" si="1"/>
        <v>0.25003000000000064</v>
      </c>
      <c r="J39" s="64"/>
      <c r="K39" s="46"/>
    </row>
    <row r="40" spans="1:11" ht="12.75">
      <c r="A40" s="41" t="s">
        <v>72</v>
      </c>
      <c r="B40" s="46">
        <v>10.818966000000001</v>
      </c>
      <c r="C40" s="52">
        <v>6</v>
      </c>
      <c r="D40" s="53">
        <v>6.5</v>
      </c>
      <c r="E40" s="51">
        <f t="shared" si="0"/>
        <v>12.5</v>
      </c>
      <c r="F40">
        <v>-0.5</v>
      </c>
      <c r="H40" s="64">
        <f t="shared" si="2"/>
        <v>12</v>
      </c>
      <c r="I40" s="64">
        <f t="shared" si="1"/>
        <v>1.1810339999999986</v>
      </c>
      <c r="J40" s="64"/>
      <c r="K40" s="46"/>
    </row>
    <row r="41" spans="1:11" ht="12.75">
      <c r="A41" s="41" t="s">
        <v>73</v>
      </c>
      <c r="B41" s="46">
        <v>6.968631</v>
      </c>
      <c r="C41" s="52">
        <v>2</v>
      </c>
      <c r="D41" s="53">
        <v>3.5</v>
      </c>
      <c r="E41" s="51">
        <f t="shared" si="0"/>
        <v>5.5</v>
      </c>
      <c r="H41" s="64">
        <f t="shared" si="2"/>
        <v>5.5</v>
      </c>
      <c r="I41" s="64">
        <f t="shared" si="1"/>
        <v>-1.4686310000000002</v>
      </c>
      <c r="J41" s="64"/>
      <c r="K41" s="46"/>
    </row>
    <row r="42" spans="1:11" ht="12.75">
      <c r="A42" s="41" t="s">
        <v>74</v>
      </c>
      <c r="B42" s="46">
        <v>4.449275999999999</v>
      </c>
      <c r="C42" s="52">
        <v>2</v>
      </c>
      <c r="D42" s="53">
        <v>2.5</v>
      </c>
      <c r="E42" s="51">
        <f t="shared" si="0"/>
        <v>4.5</v>
      </c>
      <c r="H42" s="64">
        <f t="shared" si="2"/>
        <v>4.5</v>
      </c>
      <c r="I42" s="64">
        <f t="shared" si="1"/>
        <v>0.05072400000000066</v>
      </c>
      <c r="J42" s="64"/>
      <c r="K42" s="46"/>
    </row>
    <row r="43" spans="1:11" ht="12.75">
      <c r="A43" t="s">
        <v>75</v>
      </c>
      <c r="B43" s="46">
        <v>14.916483</v>
      </c>
      <c r="C43" s="52"/>
      <c r="D43" s="53"/>
      <c r="E43" s="51">
        <f t="shared" si="0"/>
        <v>0</v>
      </c>
      <c r="H43" s="64">
        <f t="shared" si="2"/>
        <v>0</v>
      </c>
      <c r="I43" s="64">
        <f t="shared" si="1"/>
        <v>-14.916483</v>
      </c>
      <c r="J43" s="64"/>
      <c r="K43" s="46"/>
    </row>
    <row r="44" spans="1:11" ht="12.75">
      <c r="A44" s="45"/>
      <c r="B44" s="46">
        <v>397.44013499999994</v>
      </c>
      <c r="C44" s="57">
        <f>SUM(C3:C43)</f>
        <v>208</v>
      </c>
      <c r="D44" s="57">
        <f>SUM(D3:D43)</f>
        <v>188.5</v>
      </c>
      <c r="E44" s="51">
        <f t="shared" si="0"/>
        <v>396.5</v>
      </c>
      <c r="F44">
        <f>SUM(F3:F43)</f>
        <v>-9.5</v>
      </c>
      <c r="G44">
        <f>SUM(G5:G43)</f>
        <v>5</v>
      </c>
      <c r="J44" s="64"/>
      <c r="K44" s="46"/>
    </row>
    <row r="45" spans="1:5" ht="13.5" thickBot="1">
      <c r="A45" s="45"/>
      <c r="C45" s="22"/>
      <c r="D45" s="58"/>
      <c r="E45" s="59"/>
    </row>
    <row r="46" spans="3:5" ht="12.75">
      <c r="C46" s="60"/>
      <c r="D46" s="60"/>
      <c r="E46" s="61"/>
    </row>
    <row r="47" spans="3:5" ht="12.75">
      <c r="C47" s="62"/>
      <c r="D47" s="60"/>
      <c r="E47" s="61"/>
    </row>
    <row r="48" spans="3:5" ht="12.75">
      <c r="C48" s="62"/>
      <c r="D48" s="60"/>
      <c r="E48" s="61"/>
    </row>
    <row r="49" spans="3:5" ht="12.75">
      <c r="C49" s="62"/>
      <c r="D49" s="60"/>
      <c r="E49" s="63"/>
    </row>
    <row r="50" spans="3:5" ht="12.75">
      <c r="C50" s="62"/>
      <c r="D50" s="60"/>
      <c r="E50" s="63"/>
    </row>
    <row r="51" spans="3:5" ht="12.75">
      <c r="C51" s="60"/>
      <c r="D51" s="60"/>
      <c r="E51" s="61"/>
    </row>
  </sheetData>
  <mergeCells count="1">
    <mergeCell ref="F1:G1"/>
  </mergeCells>
  <printOptions gridLines="1"/>
  <pageMargins left="0.75" right="0.75" top="1" bottom="1" header="0.4921259845" footer="0.49212598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11"/>
  <sheetViews>
    <sheetView workbookViewId="0" topLeftCell="A1">
      <selection activeCell="G22" sqref="G22"/>
    </sheetView>
  </sheetViews>
  <sheetFormatPr defaultColWidth="11.421875" defaultRowHeight="12.75"/>
  <sheetData>
    <row r="4" ht="13.5" thickBot="1"/>
    <row r="5" spans="2:4" ht="12.75">
      <c r="B5" s="69"/>
      <c r="C5" s="70" t="s">
        <v>81</v>
      </c>
      <c r="D5" s="71" t="s">
        <v>82</v>
      </c>
    </row>
    <row r="6" spans="2:4" ht="12.75">
      <c r="B6" s="72"/>
      <c r="C6" s="73"/>
      <c r="D6" s="74"/>
    </row>
    <row r="7" spans="2:4" ht="12.75">
      <c r="B7" s="72" t="s">
        <v>87</v>
      </c>
      <c r="C7" s="73">
        <f>'annexe 11'!F36</f>
        <v>-11.5</v>
      </c>
      <c r="D7" s="74">
        <f>'annexe 11'!G36</f>
        <v>6</v>
      </c>
    </row>
    <row r="8" spans="2:4" ht="12.75">
      <c r="B8" s="72"/>
      <c r="C8" s="73"/>
      <c r="D8" s="74"/>
    </row>
    <row r="9" spans="2:4" ht="12.75">
      <c r="B9" s="72" t="s">
        <v>88</v>
      </c>
      <c r="C9" s="73">
        <f>'annexe 12'!F44</f>
        <v>-9.5</v>
      </c>
      <c r="D9" s="74">
        <f>'annexe 12'!G44</f>
        <v>5</v>
      </c>
    </row>
    <row r="10" spans="2:4" ht="12.75">
      <c r="B10" s="72"/>
      <c r="C10" s="73"/>
      <c r="D10" s="74"/>
    </row>
    <row r="11" spans="2:4" ht="13.5" thickBot="1">
      <c r="B11" s="75" t="s">
        <v>89</v>
      </c>
      <c r="C11" s="76">
        <f>SUM(C7:C10)</f>
        <v>-21</v>
      </c>
      <c r="D11" s="77">
        <f>SUM(D7:D10)</f>
        <v>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DGCP</cp:lastModifiedBy>
  <cp:lastPrinted>2010-01-11T08:34:17Z</cp:lastPrinted>
  <dcterms:created xsi:type="dcterms:W3CDTF">2009-12-16T16:14:30Z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