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90" windowWidth="15480" windowHeight="4650" activeTab="0"/>
  </bookViews>
  <sheets>
    <sheet name="Niveau 1 - exemplaire CTPL" sheetId="1" r:id="rId1"/>
    <sheet name="correspondance" sheetId="2" r:id="rId2"/>
    <sheet name="doc W" sheetId="3" r:id="rId3"/>
    <sheet name="Annexe 1" sheetId="4" r:id="rId4"/>
  </sheets>
  <externalReferences>
    <externalReference r:id="rId7"/>
  </externalReferences>
  <definedNames>
    <definedName name="Excel_BuiltIn__FilterDatabase_1">'[1]ANNEXE II'!#REF!</definedName>
    <definedName name="_xlnm.Print_Titles" localSheetId="0">'Niveau 1 - exemplaire CTPL'!$3:$3</definedName>
    <definedName name="_xlnm.Print_Area" localSheetId="0">'Niveau 1 - exemplaire CTPL'!$A$1:$M$169</definedName>
  </definedNames>
  <calcPr fullCalcOnLoad="1"/>
</workbook>
</file>

<file path=xl/sharedStrings.xml><?xml version="1.0" encoding="utf-8"?>
<sst xmlns="http://schemas.openxmlformats.org/spreadsheetml/2006/main" count="1999" uniqueCount="1808">
  <si>
    <t>MATERIEL INFORMATIQUE</t>
  </si>
  <si>
    <t>Autres matériels informatiques et de télécommunications</t>
  </si>
  <si>
    <t>MX</t>
  </si>
  <si>
    <t>TOTAL MATERIELS INFORMATIQUES - EC</t>
  </si>
  <si>
    <t>MOBILIER</t>
  </si>
  <si>
    <t>CE</t>
  </si>
  <si>
    <t>Mobilier</t>
  </si>
  <si>
    <t>TOTAL MOBILIER - ED</t>
  </si>
  <si>
    <t>AUTRES IMMOBILISATIONS CORPORELLES - EE</t>
  </si>
  <si>
    <t>TOTAL DEPENSES HORS FONCTIONNEMENT</t>
  </si>
  <si>
    <t>TOTAL DEPENSES Niveau 1</t>
  </si>
  <si>
    <t>contrôle automatique</t>
  </si>
  <si>
    <t>Intitulé PCE en 2011</t>
  </si>
  <si>
    <t>Compte PCE Palier de référence</t>
  </si>
  <si>
    <t>Compte PCE Cible</t>
  </si>
  <si>
    <t>Libellé court du compte PCE Cible</t>
  </si>
  <si>
    <t>Libellé long du compte PCE Cible</t>
  </si>
  <si>
    <t>Code GM</t>
  </si>
  <si>
    <t>Libellé court du GM</t>
  </si>
  <si>
    <t>Libellé long du GM</t>
  </si>
  <si>
    <t>CONT LOCAT FIN IMMOB</t>
  </si>
  <si>
    <t>CONTRAT LOCATION FINANCEMENT IMMOBILIER</t>
  </si>
  <si>
    <t>30.03.01</t>
  </si>
  <si>
    <t>REDEVANCE INV PPP</t>
  </si>
  <si>
    <t>REDEVANCE INVESTISSEMENT PPP</t>
  </si>
  <si>
    <t>IEC EN C GLO MAT NA</t>
  </si>
  <si>
    <t>IEC EN COURS GLOBALISES MATERIEL MILITAIRE NON AUX</t>
  </si>
  <si>
    <t>30.01.06</t>
  </si>
  <si>
    <t>MAT MILIT GLOBALISE</t>
  </si>
  <si>
    <t>matériel militaire globalisé</t>
  </si>
  <si>
    <t>IEC INFRAST ROUT NA</t>
  </si>
  <si>
    <t>IEC INFRASTR ROUTIERES ET AUTRE INFRASTR NON AUXIL</t>
  </si>
  <si>
    <t>30.01.01</t>
  </si>
  <si>
    <t>INFRAST ROUT ET AUTR</t>
  </si>
  <si>
    <t>Infrastructures routières et autres infrastructures</t>
  </si>
  <si>
    <t>IEC MAT TECHN NA</t>
  </si>
  <si>
    <t>IEC MATERIEL TECHN ET AUTRE IMMO CORPO NON AUXIL</t>
  </si>
  <si>
    <t>30.01.02</t>
  </si>
  <si>
    <t>MAT TECH ET AUTR IMM C</t>
  </si>
  <si>
    <t>Matériel technique et autres immobilisations corporelles</t>
  </si>
  <si>
    <t>IEC EQUIPT MILIT NA</t>
  </si>
  <si>
    <t>IEC EQUIPEMENTS MILITAIRES COMPLETS NON AUXIL</t>
  </si>
  <si>
    <t>30.01.03</t>
  </si>
  <si>
    <t>EQUIPTS MIL COMPLETS</t>
  </si>
  <si>
    <t>Matériel militaire - Equipements militaires complets</t>
  </si>
  <si>
    <t>IEC AUTR EQU MIL NA</t>
  </si>
  <si>
    <t>611321/61618/          611325/611328</t>
  </si>
  <si>
    <t>Location de matériel et mobilier</t>
  </si>
  <si>
    <t>IEC AUTRES EQUIPEMENTS MILITAIRES NON AUXIL</t>
  </si>
  <si>
    <t>30.01.04</t>
  </si>
  <si>
    <t>MAT MIL AUTR EQUPTS</t>
  </si>
  <si>
    <t>Matériel militaire - Autres équipements</t>
  </si>
  <si>
    <t>IEC COÛT DEV GLO NA</t>
  </si>
  <si>
    <t>IEC COÛTS DE DEVELOPPEMENT GLOBALISES NON AUX</t>
  </si>
  <si>
    <t>30.01.07</t>
  </si>
  <si>
    <t>COUTS DEV GLOBALISES</t>
  </si>
  <si>
    <t>coûts de développement globalisés</t>
  </si>
  <si>
    <t>IEC IMMO INCORP NA</t>
  </si>
  <si>
    <t>IEC IMMOBILISATIONS INCORPORELLES NON AUXIL</t>
  </si>
  <si>
    <t>30.01.05</t>
  </si>
  <si>
    <t>IMMO INCORPOR</t>
  </si>
  <si>
    <t>Immobilisations incorporelles</t>
  </si>
  <si>
    <t>AVV EQUIP EDI RAFALE</t>
  </si>
  <si>
    <t>AVV SUR EQUIPEMENTS - EDI RAFALE</t>
  </si>
  <si>
    <t>29.02.01</t>
  </si>
  <si>
    <t>Avv équip EDI Rafale</t>
  </si>
  <si>
    <t xml:space="preserve">Avances versées sur équipements EDI Rafale </t>
  </si>
  <si>
    <t>PARTICIP OPE EPN</t>
  </si>
  <si>
    <t>PARTIC OPERATEUR ETAB PUBLIC NATIONAL</t>
  </si>
  <si>
    <t>26.01.01</t>
  </si>
  <si>
    <t>Participations opérateurs EP</t>
  </si>
  <si>
    <t>PARTICIP OPE ASSO</t>
  </si>
  <si>
    <t>PARTIC OPERATEURS ASSOCIATIONS</t>
  </si>
  <si>
    <t>26.01.02</t>
  </si>
  <si>
    <t>Participations opérateurs associations</t>
  </si>
  <si>
    <t>PARTICIP OPE GIP GIE</t>
  </si>
  <si>
    <t>PARTIC OPERATEURS GIP GIE</t>
  </si>
  <si>
    <t>26.01.03</t>
  </si>
  <si>
    <t>Participations opérateurs GIP</t>
  </si>
  <si>
    <t>PARTICIP OPE AUTRE</t>
  </si>
  <si>
    <t>PARTIC OPERATEURS AUTRES</t>
  </si>
  <si>
    <t>26.01.04</t>
  </si>
  <si>
    <t>Participations opérateurs autres</t>
  </si>
  <si>
    <t>PARTIC STE CONTR HS</t>
  </si>
  <si>
    <t>PARTIC SOCIETE CONTROLEE HORS OPERATEUR</t>
  </si>
  <si>
    <t>26.01.05</t>
  </si>
  <si>
    <t>Participations sociétés contrôlées hors opérateurs</t>
  </si>
  <si>
    <t>PARTIC EP CONTR HS</t>
  </si>
  <si>
    <t>PARTIC ETAB PUBLIC CONTROLE HORS OPERAT</t>
  </si>
  <si>
    <t>26.01.06</t>
  </si>
  <si>
    <t>Participations EP contrôlés hors opérateurs</t>
  </si>
  <si>
    <t>PARTIC AUTR CONTR HS</t>
  </si>
  <si>
    <t>PARTIC AUTRES CONTROLES HORS OPERATEURS</t>
  </si>
  <si>
    <t>26.01.07</t>
  </si>
  <si>
    <t>Participations autres contrôlés hors opérateurs</t>
  </si>
  <si>
    <t>PARTIC DESENDETTEMT</t>
  </si>
  <si>
    <t>PARTIC STRUC DESENDETTEMT HORS OPERATEUR</t>
  </si>
  <si>
    <t>26.01.23</t>
  </si>
  <si>
    <t>PART STRUC DESEN HOP</t>
  </si>
  <si>
    <t>Participations -Structures de désendettement hors opérateurs</t>
  </si>
  <si>
    <t>PARTIC HORS CAS PFE</t>
  </si>
  <si>
    <t>AUTRE PARTIC EPN HORS OPE FONDS CAS PFE</t>
  </si>
  <si>
    <t>26.01.24</t>
  </si>
  <si>
    <t>PART EPN REC CAS PFE</t>
  </si>
  <si>
    <t>Autres participations -EPN hors opérateurs rec fonds CAS PFE</t>
  </si>
  <si>
    <t>PARTIC STE NON CONTR</t>
  </si>
  <si>
    <t>PARTIC SOCIETES NON CONTROLEES</t>
  </si>
  <si>
    <t>26.01.08</t>
  </si>
  <si>
    <t>Participations sociétés - Entités non contrôlées</t>
  </si>
  <si>
    <t>PARTIC ORGA SECU SOC</t>
  </si>
  <si>
    <t>PARTIC ORGANISMES DE SECURITE SOCIALE</t>
  </si>
  <si>
    <t>26.01.09</t>
  </si>
  <si>
    <t>BUDGET PREVISIONNEL 2012</t>
  </si>
  <si>
    <t>Participations organismes de sécu soc Entités non contrôlées</t>
  </si>
  <si>
    <t>PARTIC EP AUTRE SECU</t>
  </si>
  <si>
    <t>PARTIC EP AUTRE QUE ORGA DE SECURITE SOC</t>
  </si>
  <si>
    <t>26.01.10</t>
  </si>
  <si>
    <t>Participations EP autres que OSS</t>
  </si>
  <si>
    <t>PARTIC ORGA INTERNAT</t>
  </si>
  <si>
    <t>PARTIC ORGANISMES INTERNATIONAUX</t>
  </si>
  <si>
    <t>26.01.11</t>
  </si>
  <si>
    <t>Participations organismes internat Entités non contrôlées</t>
  </si>
  <si>
    <t>PARTIC AUTRE N CONTR</t>
  </si>
  <si>
    <t>PARTIC AUTRES NON CONTROLES</t>
  </si>
  <si>
    <t>26.01.12</t>
  </si>
  <si>
    <t>Participations autres - Entités non contrôlées</t>
  </si>
  <si>
    <t>OPE BENEF PRÊT FDES</t>
  </si>
  <si>
    <t>OPE BENEFICIAIRE DE PRET DU FDES</t>
  </si>
  <si>
    <t>26.01.13</t>
  </si>
  <si>
    <t>Opérateurs bénéficiaires de prêts du FDES</t>
  </si>
  <si>
    <t>OPE BENEF AV REMBOUR</t>
  </si>
  <si>
    <t>OPE BENEFICIAIRE AVANCES REMBOURSABLES</t>
  </si>
  <si>
    <t>26.01.14</t>
  </si>
  <si>
    <t>Opérateurs bénéficiaires d'avances remboursables - EPIC</t>
  </si>
  <si>
    <t>OPE BENEF AUTRE PAV</t>
  </si>
  <si>
    <t>OPE BENEFICIAIRE D'AUTRE PRET ET AVANCE</t>
  </si>
  <si>
    <t>26.01.15</t>
  </si>
  <si>
    <t>Opérateurs bénéficiaires d'autres prêts et avances</t>
  </si>
  <si>
    <t>N OPE BENEF AV CONSO</t>
  </si>
  <si>
    <t>NON-OPE BENEFICIAIRE AVANCE CONSOLIDABLE</t>
  </si>
  <si>
    <t>26.01.16</t>
  </si>
  <si>
    <t>Non-opérateurs bénéficiaires d'avances consolidables</t>
  </si>
  <si>
    <t>N OPE BENF AUTR PRÊT</t>
  </si>
  <si>
    <t>NON-OPE BENEFICIAIRE AUTRE PRET AVANCE</t>
  </si>
  <si>
    <t>26.01.17</t>
  </si>
  <si>
    <t>Non-opérateurs bénéficiaires d'autres prêts et avances</t>
  </si>
  <si>
    <t>DEP AVENIR DOT ANR</t>
  </si>
  <si>
    <t>DEPENSES AVENIR DOTATIONS A VENTILER ANR</t>
  </si>
  <si>
    <t>26.01.25</t>
  </si>
  <si>
    <t>Dépenses d'avenir - Dotations - ANR</t>
  </si>
  <si>
    <t>DEP AVENIR DOT CNES</t>
  </si>
  <si>
    <t>DEPENSES AVENIR DOTATIONS A VENTILER CNES</t>
  </si>
  <si>
    <t>26.01.26</t>
  </si>
  <si>
    <t>Dépenses d'avenir - Dotations - CNES</t>
  </si>
  <si>
    <t>DEP AVENIR DOT CDC</t>
  </si>
  <si>
    <t>DEPENSES AVENIR DOTATIONS A VENTILER CDC</t>
  </si>
  <si>
    <t>26.01.27</t>
  </si>
  <si>
    <t>Dépenses d'avenir - Dotations - CDC</t>
  </si>
  <si>
    <t>N CONTR AVANCE CONSO</t>
  </si>
  <si>
    <t>ENTITIE NON CONTROL BENEF D'AVANCE CONSO</t>
  </si>
  <si>
    <t>26.01.18</t>
  </si>
  <si>
    <t>Entités non contrôlées bénéficiaires d'avances consolidables</t>
  </si>
  <si>
    <t>N CONTR AUTRE PAV</t>
  </si>
  <si>
    <t>ENTITE NON CONTROL AUTRE PRET AVANCE</t>
  </si>
  <si>
    <t>26.01.19</t>
  </si>
  <si>
    <t>Entités non contrôlées bénéficiaires d'autres prêts et avances</t>
  </si>
  <si>
    <t>VERSMT A EFFECTUER</t>
  </si>
  <si>
    <t>VERSMT A EFFECT SUR TITRE PARTIC NON LIB</t>
  </si>
  <si>
    <t>26.01.21</t>
  </si>
  <si>
    <t>Versement restant à effectuer sur titre partic non libérées</t>
  </si>
  <si>
    <t>PROMESSES D'APPORT</t>
  </si>
  <si>
    <t>26.01.22</t>
  </si>
  <si>
    <t>Promesses d'apport</t>
  </si>
  <si>
    <t>TITRE IMMO DROIT PRO</t>
  </si>
  <si>
    <t>TITRES IMMOBILISES DROIT DE PROPRIETE</t>
  </si>
  <si>
    <t>28.01.01</t>
  </si>
  <si>
    <t>Titres immobilisés droit de propriété</t>
  </si>
  <si>
    <t>TITRE IMMO DROIT CRE</t>
  </si>
  <si>
    <t>TITRES IMMOBILISES DROIT DE CREANCE</t>
  </si>
  <si>
    <t>28.01.02</t>
  </si>
  <si>
    <t>Titres immobilisés droit de créance</t>
  </si>
  <si>
    <t>PRÊT INTERMED ETABL</t>
  </si>
  <si>
    <t>PRET ACCORDE PAR L'INTERMEDIAIRE D'ETAB</t>
  </si>
  <si>
    <t>27.01.01</t>
  </si>
  <si>
    <t>Prêts accordés par l'intermédiaire d'établissements</t>
  </si>
  <si>
    <t>PRÊT DIRECT BQ ETAT</t>
  </si>
  <si>
    <t>PRET DIRECT A BANQUE ET A ETAT ETRANGER</t>
  </si>
  <si>
    <t>27.01.02</t>
  </si>
  <si>
    <t>Prêts directs à des banques et à des Etats étrangers</t>
  </si>
  <si>
    <t>PRÊT BQ ETATS ZONE EURO</t>
  </si>
  <si>
    <t>PRÊT BANQUES ET ETATS ZONE EURO</t>
  </si>
  <si>
    <t>27.01.14</t>
  </si>
  <si>
    <t>Prêts à des banques et à des états de la zone euro</t>
  </si>
  <si>
    <t>ANVANCE COLL TERR EP</t>
  </si>
  <si>
    <t>AVANCE COLLECTIVITE TERRITORIALE ET EP</t>
  </si>
  <si>
    <t>27.01.03</t>
  </si>
  <si>
    <t>AVANCE COLL TERR EP</t>
  </si>
  <si>
    <t>Prêt avance aux coll territoriales et à leurs EP</t>
  </si>
  <si>
    <t>PAV ORGANISME HLM</t>
  </si>
  <si>
    <t>PRETS ET AVANCES AUX ORGANISMES HLM</t>
  </si>
  <si>
    <t>27.01.04</t>
  </si>
  <si>
    <t>Prêts et avances aux organismes d'HLM</t>
  </si>
  <si>
    <t>AUTRE PAV DIV SERVIC</t>
  </si>
  <si>
    <t>AUTRE PRET AVANCE A DIVERS SERVICE ETAT</t>
  </si>
  <si>
    <t>27.01.05</t>
  </si>
  <si>
    <t>Autres prêt avance à div service d'Etat / orga serv pub</t>
  </si>
  <si>
    <t>PRÊT D'HONNEUR</t>
  </si>
  <si>
    <t>PRETS D'HONNEUR</t>
  </si>
  <si>
    <t>27.01.06</t>
  </si>
  <si>
    <t>Prêt d'honneur</t>
  </si>
  <si>
    <t>Prêts et avances à des particuliers - Prêts d'honneur</t>
  </si>
  <si>
    <t>AUTRE PAV A PARTICUL</t>
  </si>
  <si>
    <t>AUTRE PRET ET AVANCE A DES PARTICULIERS</t>
  </si>
  <si>
    <t>27.01.07</t>
  </si>
  <si>
    <t>Autres PAV particuliers</t>
  </si>
  <si>
    <t>Autres prêts et avances à des particuliers</t>
  </si>
  <si>
    <t>PRÊT DU FDES</t>
  </si>
  <si>
    <t>PRETS DU FDES</t>
  </si>
  <si>
    <t>27.01.08</t>
  </si>
  <si>
    <t>PAV orga privé FDES</t>
  </si>
  <si>
    <t>Prêts et avances à des organismes privés : FDES</t>
  </si>
  <si>
    <t>AUTRE PAV A ORGA DIV</t>
  </si>
  <si>
    <t>AUTRE PRET ET AVANCE A DES ORGA DIVERS</t>
  </si>
  <si>
    <t>27.01.09</t>
  </si>
  <si>
    <t>Autres PAV orga div</t>
  </si>
  <si>
    <t>Autres prêts et avances à des organismes divers</t>
  </si>
  <si>
    <t>PAV SOUS CONDITION</t>
  </si>
  <si>
    <t>PRET ET AVANCE REMBOURS SOUS CONDITION</t>
  </si>
  <si>
    <t>27.01.10</t>
  </si>
  <si>
    <t>PAV rembours condit</t>
  </si>
  <si>
    <t>Prêts et avances remboursables sous conditions</t>
  </si>
  <si>
    <t>AUTRES PAV</t>
  </si>
  <si>
    <t>AUTRES PRETS ET AVANCES</t>
  </si>
  <si>
    <t>27.01.11</t>
  </si>
  <si>
    <t>Autre prêt et avance</t>
  </si>
  <si>
    <t>Autres prêts et avances</t>
  </si>
  <si>
    <t>DEPOT CAUTION VERSE</t>
  </si>
  <si>
    <t>DEPOTS ET CAUTIONNEMENTS VERSES</t>
  </si>
  <si>
    <t>27.01.12</t>
  </si>
  <si>
    <t>Dépôt cautiont versé</t>
  </si>
  <si>
    <t>Dépôts et cautionnements versés</t>
  </si>
  <si>
    <t>MISE EN JEU GARANTIE</t>
  </si>
  <si>
    <t>MISE EN JEU DE GARANTIES</t>
  </si>
  <si>
    <t>27.01.13</t>
  </si>
  <si>
    <t>Mise en jeu garantie</t>
  </si>
  <si>
    <t>Mise en jeu de garanties</t>
  </si>
  <si>
    <t>FOURN AV COM EDI RAF</t>
  </si>
  <si>
    <t>FOURN AVANCES SUR COMMANDES - EDI RAFALE</t>
  </si>
  <si>
    <t>29.01.01</t>
  </si>
  <si>
    <t>Four av com EDI Rafa</t>
  </si>
  <si>
    <t>Fournisseurs avances sur commandes EDI Rafale</t>
  </si>
  <si>
    <t>FOURN FNP ACHAT IMMO</t>
  </si>
  <si>
    <t>FOURN FNP SUR ACHATS D'IMMOBILISATIONS</t>
  </si>
  <si>
    <t>30.03.02</t>
  </si>
  <si>
    <t>DEP IMMO</t>
  </si>
  <si>
    <t>Dépenses d'immobilisation (technique)</t>
  </si>
  <si>
    <t>AVANCE BG CS</t>
  </si>
  <si>
    <t>AVANCE BG ET CPT SPECIAU COMMANDE B ET S</t>
  </si>
  <si>
    <t>29.01.02</t>
  </si>
  <si>
    <t>AV CDE BIENS PRESTAT</t>
  </si>
  <si>
    <t>Avances commandes biens et prestations de services</t>
  </si>
  <si>
    <t>AVANCE BG CS IC</t>
  </si>
  <si>
    <t>AVANCE BG ET CPT SPECIAUX CDE IMMO CORPO</t>
  </si>
  <si>
    <t>29.02.02</t>
  </si>
  <si>
    <t>AV CDE IMMO CORPO</t>
  </si>
  <si>
    <t>Avances sur commandes d'immobilisations corporelles</t>
  </si>
  <si>
    <t>SUBV MINDEF ATTENTE</t>
  </si>
  <si>
    <t>SUBV SPECIFIQUE DU MINDEF EN ATTENTE D'AFFECTATION</t>
  </si>
  <si>
    <t>16.05.02</t>
  </si>
  <si>
    <t>SUBV ATTENTE DEF INV</t>
  </si>
  <si>
    <t>Subv attente d'affectation Déf - Investissement</t>
  </si>
  <si>
    <t>AS COMB CAR HUI LUB</t>
  </si>
  <si>
    <t>AS COMBUSTIBLE CARBURANT HUILE LUBRIFIANT</t>
  </si>
  <si>
    <t>03.04.06</t>
  </si>
  <si>
    <t>AS VACC MEDIC LABO</t>
  </si>
  <si>
    <t>AS VACCINS MEDICAMENTS PDT DE LABO</t>
  </si>
  <si>
    <t>06.03.01</t>
  </si>
  <si>
    <t>AS pdt pharmaceutique</t>
  </si>
  <si>
    <t>médicaments, vaccins</t>
  </si>
  <si>
    <t>06.03.02</t>
  </si>
  <si>
    <t>AS matériel médical</t>
  </si>
  <si>
    <t>matériel médical et de laboratoire</t>
  </si>
  <si>
    <t>06.03.03</t>
  </si>
  <si>
    <t>AS pdt laboratoire</t>
  </si>
  <si>
    <t>test, kit, réactif, pdt chimique, gaz pur</t>
  </si>
  <si>
    <t>06.05.02</t>
  </si>
  <si>
    <t>AS animaux</t>
  </si>
  <si>
    <t>AS VETEMENT UNIFORME</t>
  </si>
  <si>
    <t>AS VETEMENTS UNIFORMES EQUIPEMENTS INDIV</t>
  </si>
  <si>
    <t>03.05.02</t>
  </si>
  <si>
    <t>FG habillement</t>
  </si>
  <si>
    <t>yc uniforme, cuir, textile</t>
  </si>
  <si>
    <t>06.08.10</t>
  </si>
  <si>
    <t>AS équipement indivi</t>
  </si>
  <si>
    <t>protection, sécurité vêtements</t>
  </si>
  <si>
    <t>AS SUBS RATION MILIT</t>
  </si>
  <si>
    <t>AS SUBSISTANCES ET RATIONS MILITAIRES</t>
  </si>
  <si>
    <t>03.05.01</t>
  </si>
  <si>
    <t>FG achat alimentaire</t>
  </si>
  <si>
    <t>denrées alimentaires</t>
  </si>
  <si>
    <t>AS AUTRE MAT FOURNIT</t>
  </si>
  <si>
    <t>AS AUTRE MATIERE ET FOURNITURE CONSOMMAB</t>
  </si>
  <si>
    <t>03.05.06</t>
  </si>
  <si>
    <t>FG droguerie</t>
  </si>
  <si>
    <t>produit d'entretien et de nettoyage</t>
  </si>
  <si>
    <t>03.05.07</t>
  </si>
  <si>
    <t>FG quincaillerie</t>
  </si>
  <si>
    <t>quincaillerie et boulonnerie</t>
  </si>
  <si>
    <t>03.05.08</t>
  </si>
  <si>
    <t>FG outillage</t>
  </si>
  <si>
    <t>gros et petit outillage</t>
  </si>
  <si>
    <t>06.08.03</t>
  </si>
  <si>
    <t>AS nucléaire biologi</t>
  </si>
  <si>
    <t>06.15.02</t>
  </si>
  <si>
    <t>AS fondant routier</t>
  </si>
  <si>
    <t>y compris sel</t>
  </si>
  <si>
    <t>06.15.03</t>
  </si>
  <si>
    <t>AS autre pdt routes</t>
  </si>
  <si>
    <t>yc desherbant absorbant</t>
  </si>
  <si>
    <t>AS PCE RECH TRANSP</t>
  </si>
  <si>
    <t>AS PCE RECHANG ACSS MAT TECHN TRANSP</t>
  </si>
  <si>
    <t>03.04.04</t>
  </si>
  <si>
    <t>FG pièces détachées</t>
  </si>
  <si>
    <t>achat y compris pneus</t>
  </si>
  <si>
    <t>AS PCE RECH ACSS MIL</t>
  </si>
  <si>
    <t>AS PCE RECHANG ACSS MILIT EQUIPT</t>
  </si>
  <si>
    <t>31.02.01</t>
  </si>
  <si>
    <t>ASK disp trans Déf</t>
  </si>
  <si>
    <t>ASK dispositif transitoire Déf</t>
  </si>
  <si>
    <t>AS PCE RECH AUTR EQU</t>
  </si>
  <si>
    <t>AS PCE RECHANG ACSS AUTRES EQUIPT MILIT</t>
  </si>
  <si>
    <t>06.11.01</t>
  </si>
  <si>
    <t>AS  mat spécifique</t>
  </si>
  <si>
    <t>défense civile</t>
  </si>
  <si>
    <t>06.08.18</t>
  </si>
  <si>
    <t>AS mat maintien ordre</t>
  </si>
  <si>
    <t>y compris véhicule</t>
  </si>
  <si>
    <t>Compte créé</t>
  </si>
  <si>
    <t>AS LAI FLUX DECOR</t>
  </si>
  <si>
    <t>AS LOT D'ACQUISITION INITIAL FLUX DECORRELES</t>
  </si>
  <si>
    <t>31.01.01</t>
  </si>
  <si>
    <t>ASK LAI FLUX DECOR</t>
  </si>
  <si>
    <t>ASK lai flux décorrélés</t>
  </si>
  <si>
    <t>AS MCO GLOBAL DECOR</t>
  </si>
  <si>
    <t>AS MCO GLOBAL FLUX DECORRELES</t>
  </si>
  <si>
    <t>31.01.02</t>
  </si>
  <si>
    <t>ASK MCO GLOBAL DECOR</t>
  </si>
  <si>
    <t>ASK mco global flux décorrélés</t>
  </si>
  <si>
    <t>AS EDI RAFALE DECOR</t>
  </si>
  <si>
    <t>AS EDI RAFALE FLUX DECORRELES</t>
  </si>
  <si>
    <t>31.01.03</t>
  </si>
  <si>
    <t>ASK EDI RAFALE DECOR</t>
  </si>
  <si>
    <t>ASK edi rafale flux décorrélés</t>
  </si>
  <si>
    <t>AS REGIES AVCE DECOR</t>
  </si>
  <si>
    <t>AS REGIES D'AVANCE FLUX DECORRELES</t>
  </si>
  <si>
    <t>31.01.04</t>
  </si>
  <si>
    <t>ASK REGIE AVCE DECOR</t>
  </si>
  <si>
    <t>ASK régies d'avance flux décorrélés</t>
  </si>
  <si>
    <t>AS AUTRES FLUX DECOR</t>
  </si>
  <si>
    <t>AS AUTRES FLUX DECORRELES</t>
  </si>
  <si>
    <t>31.01.05</t>
  </si>
  <si>
    <t>ASK AUTRE FLUX DECOR</t>
  </si>
  <si>
    <t>ASK autres flux décorrélés</t>
  </si>
  <si>
    <t>AS MUNIT MISSILE ARTIF</t>
  </si>
  <si>
    <t>AS MUNITIONS MISSILES ARTIFICES</t>
  </si>
  <si>
    <t>06.08.01</t>
  </si>
  <si>
    <t>AS explosifs</t>
  </si>
  <si>
    <t>artifices, équipement pyro yc usage mili</t>
  </si>
  <si>
    <t>06.08.02</t>
  </si>
  <si>
    <t>AS munitions</t>
  </si>
  <si>
    <t xml:space="preserve">bombes, missiles, mines petit calibre </t>
  </si>
  <si>
    <t>ANS MAT CONSTRUCTION</t>
  </si>
  <si>
    <t>ANS MATERIAUX DE CONSTRUCTION</t>
  </si>
  <si>
    <t>04.06.02</t>
  </si>
  <si>
    <t>IM matériaux de const</t>
  </si>
  <si>
    <t>matériaux de construction yc métal, bois</t>
  </si>
  <si>
    <t>ANS SUBSIST ALIMENT</t>
  </si>
  <si>
    <t>ANS SUBSISTANCES ALIMENTAIRES</t>
  </si>
  <si>
    <t>ANS EAU</t>
  </si>
  <si>
    <t>04.04.01</t>
  </si>
  <si>
    <t>IM eau</t>
  </si>
  <si>
    <t>ANS ELECTRICITE</t>
  </si>
  <si>
    <t>04.04.02</t>
  </si>
  <si>
    <t>IM électricité</t>
  </si>
  <si>
    <t>ANS GAZ</t>
  </si>
  <si>
    <t>04.04.05</t>
  </si>
  <si>
    <t>IM gaz tout type</t>
  </si>
  <si>
    <t>azote</t>
  </si>
  <si>
    <t>ANS FIOUL</t>
  </si>
  <si>
    <t>04.04.03</t>
  </si>
  <si>
    <t>IM fioul</t>
  </si>
  <si>
    <t>ANS CARBURANTS</t>
  </si>
  <si>
    <t>ANS CARBURANTS ET HUILES</t>
  </si>
  <si>
    <t>FG carburant huile</t>
  </si>
  <si>
    <t>y  compris lubrifiant</t>
  </si>
  <si>
    <t>ANS CHAUFFAGE CLIM</t>
  </si>
  <si>
    <t>ANS CHAUFFAGE URBAIN ET RESEAUX DE CLIM</t>
  </si>
  <si>
    <t>04.03.06</t>
  </si>
  <si>
    <t>IM chauffage</t>
  </si>
  <si>
    <t>achat de matériel yc climatisation</t>
  </si>
  <si>
    <t>ANS AUTRES ENERGIES</t>
  </si>
  <si>
    <t>04.04.04</t>
  </si>
  <si>
    <t>IM autres energies</t>
  </si>
  <si>
    <t>yc chauffage urbain, bois de chauffe</t>
  </si>
  <si>
    <t>ANS PRODUIT CHIMIQUE</t>
  </si>
  <si>
    <t>ANS PRODUITS CHIMIQUES ET DERIVES</t>
  </si>
  <si>
    <t>ANS PRODUIT PHARMA</t>
  </si>
  <si>
    <t>ANS PRODUITS PHARMACEUTIQUES</t>
  </si>
  <si>
    <t>ANS MATERIEL MEDICAL</t>
  </si>
  <si>
    <t>ANS HABILLEMENT</t>
  </si>
  <si>
    <t>ANS HABILLEMENT CUIRS ET TEXTILES</t>
  </si>
  <si>
    <t>ANS OUTILLAGE</t>
  </si>
  <si>
    <t>ANS MAT DE VOIRIE</t>
  </si>
  <si>
    <t>ANS MATERIEL DE VOIRIE</t>
  </si>
  <si>
    <t>06.15.01</t>
  </si>
  <si>
    <t>AS équipt dynamique</t>
  </si>
  <si>
    <t>panneau à messages variables</t>
  </si>
  <si>
    <t>ANS EQUIPEMENT ELECT</t>
  </si>
  <si>
    <t>ANS EQUIPEMENT ELECTRIQUE</t>
  </si>
  <si>
    <t>03.05.04</t>
  </si>
  <si>
    <t>FG équipt électrique</t>
  </si>
  <si>
    <t>éclairage, appareils électriques</t>
  </si>
  <si>
    <t>ANS QUINCAILLERIE</t>
  </si>
  <si>
    <t>ANS MAT DE SECURITE</t>
  </si>
  <si>
    <t>ANS MATERIEL DE SECURITE</t>
  </si>
  <si>
    <t>04.03.08</t>
  </si>
  <si>
    <t>IM materiel sécurité</t>
  </si>
  <si>
    <t>alarme, vidéosurveillance, maintenance</t>
  </si>
  <si>
    <t>ANS MAT TECHNIQUES</t>
  </si>
  <si>
    <t>ANS MATERIELS TECHNIQUES</t>
  </si>
  <si>
    <t>06.13.01</t>
  </si>
  <si>
    <t>AS matériel technique</t>
  </si>
  <si>
    <t>véhicules et matériels non immatriculés</t>
  </si>
  <si>
    <t>ANS PIECE RECHANGE</t>
  </si>
  <si>
    <t>ANS PIECE RECHANGE ACCESS PIECE DETACHEE</t>
  </si>
  <si>
    <t>ANS MICRO ORDINATEUR</t>
  </si>
  <si>
    <t>ANS MICRO ORDINATEURS</t>
  </si>
  <si>
    <t>02.02.01</t>
  </si>
  <si>
    <t>IT micro-ordinateur</t>
  </si>
  <si>
    <t>ANS SERVEURS</t>
  </si>
  <si>
    <t>02.02.02</t>
  </si>
  <si>
    <t>IT serveurs</t>
  </si>
  <si>
    <t>ANS GRANDS SYSTEMES</t>
  </si>
  <si>
    <t>02.02.03</t>
  </si>
  <si>
    <t>IT grand système</t>
  </si>
  <si>
    <t>ANS MATERIEL AUDIO</t>
  </si>
  <si>
    <t>ANS MATERIEL AUDIOVISUEL</t>
  </si>
  <si>
    <t>03.05.03</t>
  </si>
  <si>
    <t>FG audiovisuel</t>
  </si>
  <si>
    <t>matériel audiovisuel yc usage militaire</t>
  </si>
  <si>
    <t>ANS AUTRE MAT INFO</t>
  </si>
  <si>
    <t>ANS AUTRES MATERIELS INFORMATIQUES</t>
  </si>
  <si>
    <t>02.02.04</t>
  </si>
  <si>
    <t>IT autre matériel</t>
  </si>
  <si>
    <t>périphérique multimédia - connectique</t>
  </si>
  <si>
    <t>ANS IMPRIMANTES</t>
  </si>
  <si>
    <t>02.04.02</t>
  </si>
  <si>
    <t>IT achat imprimante</t>
  </si>
  <si>
    <t>ANS COPIEURS</t>
  </si>
  <si>
    <t>02.04.01</t>
  </si>
  <si>
    <t>IT achat de copieurs</t>
  </si>
  <si>
    <t>photocopieurs</t>
  </si>
  <si>
    <t>ANS ACHAT TEL MOBILE</t>
  </si>
  <si>
    <t>ANS ACHAT DE TELEPHONE MOBILE</t>
  </si>
  <si>
    <t>02.06.01</t>
  </si>
  <si>
    <t>IT achat tél mobile</t>
  </si>
  <si>
    <t>IEC BÂTIMENTS NON SPÉCIFIQUES</t>
  </si>
  <si>
    <t>Matériel technique (pour le Cadastre notamment)</t>
  </si>
  <si>
    <t>ANS - EQUIPEMENT ELECTRIQUE</t>
  </si>
  <si>
    <t>ANS - QUINCAILLERIE</t>
  </si>
  <si>
    <t>ANS - MATERIEL AUDIOVISUEL</t>
  </si>
  <si>
    <t>606618 / 60662</t>
  </si>
  <si>
    <t xml:space="preserve">Achats non stockés : Equipements </t>
  </si>
  <si>
    <t>ANS - COPIEURS</t>
  </si>
  <si>
    <t>ANS - ACHATS DE TELEPHONES MOBILES</t>
  </si>
  <si>
    <t>ANS - ACHATS DE TELEPHONES FIXES</t>
  </si>
  <si>
    <t>ANS - ELECTROMENAGER</t>
  </si>
  <si>
    <t>ANS - Serveurs</t>
  </si>
  <si>
    <t>TOTAL DEPENSES D'EQUIPEMENT</t>
  </si>
  <si>
    <t>Réserve nationale</t>
  </si>
  <si>
    <t>matériel de téléphonie mobile</t>
  </si>
  <si>
    <t>ANS TELEPHONE FIXE</t>
  </si>
  <si>
    <t>02.06.05</t>
  </si>
  <si>
    <t>IT achat tél fixe</t>
  </si>
  <si>
    <t>matériel de téléphonie fixe</t>
  </si>
  <si>
    <t>ANS MAT COURRIER</t>
  </si>
  <si>
    <t>ANS MATERIEL COURRIER</t>
  </si>
  <si>
    <t>01.01.02</t>
  </si>
  <si>
    <t>AI matériel courrier</t>
  </si>
  <si>
    <t>machine à affranchir</t>
  </si>
  <si>
    <t>ANS MOBILIERS</t>
  </si>
  <si>
    <t>03.03.01</t>
  </si>
  <si>
    <t>FG achat mobilier</t>
  </si>
  <si>
    <t>ANS FOURNIT BUREAU</t>
  </si>
  <si>
    <t>ANS FOURNITURES DE BUREAU</t>
  </si>
  <si>
    <t>03.02.03</t>
  </si>
  <si>
    <t>FG fourniture bureau</t>
  </si>
  <si>
    <t>y compris le petit matériel</t>
  </si>
  <si>
    <t>ANS PAPIER DERIVES</t>
  </si>
  <si>
    <t>ANS PAPIER ET DERIVES</t>
  </si>
  <si>
    <t>03.02.01</t>
  </si>
  <si>
    <t>FG papier et derivé</t>
  </si>
  <si>
    <t>ANS CONSO INFORMATIQ</t>
  </si>
  <si>
    <t>ANS CONSOMMABLES INFORMATIQUES</t>
  </si>
  <si>
    <t>03.02.02</t>
  </si>
  <si>
    <t>FG cons informatique</t>
  </si>
  <si>
    <t>consommable informatique</t>
  </si>
  <si>
    <t>ANS CYCLES</t>
  </si>
  <si>
    <t>03.04.01</t>
  </si>
  <si>
    <t>FG achat vehicule</t>
  </si>
  <si>
    <t>vélo, motocycle, automobile</t>
  </si>
  <si>
    <t>ANS MUNITION MISSILE</t>
  </si>
  <si>
    <t>ANS MUNITIONS MISSILES ET ARTIFICES</t>
  </si>
  <si>
    <t>ANS EQUIPMT INDIVID</t>
  </si>
  <si>
    <t>ANS EQUIPEMENT INDIVIDUEL</t>
  </si>
  <si>
    <t>AS equipement indivi</t>
  </si>
  <si>
    <t>06.08.04</t>
  </si>
  <si>
    <t>AS armes</t>
  </si>
  <si>
    <t>y compris armes à usage non militaire</t>
  </si>
  <si>
    <t>ANS MAT DEFENSE CIV</t>
  </si>
  <si>
    <t>ANS MATERIEL DE DEFENSE CIVILE</t>
  </si>
  <si>
    <t>AS mat spécifique</t>
  </si>
  <si>
    <t>ANS MAT MAINTIEN ORD</t>
  </si>
  <si>
    <t>ANS MATERIEL DE MAINTIEN DE L'ORDRE</t>
  </si>
  <si>
    <t>ANS IMPRIME BROCHURE</t>
  </si>
  <si>
    <t>ANS IMPRIMES ET BROCHURES</t>
  </si>
  <si>
    <t>01.02.01</t>
  </si>
  <si>
    <t>AI impressions</t>
  </si>
  <si>
    <t>travaux d'impression - services connexes</t>
  </si>
  <si>
    <t>ANS ELECTROMENAGER</t>
  </si>
  <si>
    <t>03.05.05</t>
  </si>
  <si>
    <t>FG électroménager</t>
  </si>
  <si>
    <t>ANS DROGUERIE</t>
  </si>
  <si>
    <t>ANS MEDAILLES</t>
  </si>
  <si>
    <t>06.06.02</t>
  </si>
  <si>
    <t>AS médailles</t>
  </si>
  <si>
    <t>ANS FOURNIT DIVERS</t>
  </si>
  <si>
    <t>ANS FOURNITURES DIVERS</t>
  </si>
  <si>
    <t>03.05.10</t>
  </si>
  <si>
    <t>FG fourniture divers</t>
  </si>
  <si>
    <t>dt achat action sociale, jouets, fleurs</t>
  </si>
  <si>
    <t>AS MARCHANDIS ROUTE</t>
  </si>
  <si>
    <t>ACHATS DE MARCHANDISES STOCKEES ROUTES</t>
  </si>
  <si>
    <t>06.14.01</t>
  </si>
  <si>
    <t>AS signal vertical</t>
  </si>
  <si>
    <t>signalisation panneau</t>
  </si>
  <si>
    <t>06.14.02</t>
  </si>
  <si>
    <t>AS signal horizontal</t>
  </si>
  <si>
    <t>signalisation marquage routier</t>
  </si>
  <si>
    <t>06.14.03</t>
  </si>
  <si>
    <t>AS équipt sécurité</t>
  </si>
  <si>
    <t>glissière</t>
  </si>
  <si>
    <t>SOUS-TRAIT INFORMAT</t>
  </si>
  <si>
    <t>SOUS-TRAITANCE DE SERVICES INFORMATIQUES</t>
  </si>
  <si>
    <t>02.03.01</t>
  </si>
  <si>
    <t>IT serv informatique</t>
  </si>
  <si>
    <t>étude, développement, conseil, maintenance</t>
  </si>
  <si>
    <t>AMOA INFORMATIQUE</t>
  </si>
  <si>
    <t>ASSISTANCE MAITRISE OUVRAGE INFORMATIQUE</t>
  </si>
  <si>
    <t>02.03.02</t>
  </si>
  <si>
    <t>IT assistance</t>
  </si>
  <si>
    <t>assistance et support</t>
  </si>
  <si>
    <t>RED LF PARC IMMO</t>
  </si>
  <si>
    <t>RED LF ET ASS PARC IMMOBILIER</t>
  </si>
  <si>
    <t>04.05.03</t>
  </si>
  <si>
    <t>IM redevance immob</t>
  </si>
  <si>
    <t>redevance de financement parc immobilier</t>
  </si>
  <si>
    <t>RED LF MAT TECHNIQUE</t>
  </si>
  <si>
    <t>RED LF ET ASS MATÉRIEL TECHNIQUE</t>
  </si>
  <si>
    <t>03.05.12</t>
  </si>
  <si>
    <t>FG redevance matériel</t>
  </si>
  <si>
    <t>redevance de financement matériels techniques</t>
  </si>
  <si>
    <t>RED LF MAT MILITAIRE</t>
  </si>
  <si>
    <t>RED LF ET ASS MATÉRIEL MILITAIRE</t>
  </si>
  <si>
    <t>06.08.23</t>
  </si>
  <si>
    <t>AS redevance mat mil</t>
  </si>
  <si>
    <t>redevance de financement mat militaires</t>
  </si>
  <si>
    <t>RED LF AUTRES IMMO CORP</t>
  </si>
  <si>
    <t>RED LF AUTRES IMMO CORPORELLES</t>
  </si>
  <si>
    <t>03.04.07</t>
  </si>
  <si>
    <t>Prévision  2010</t>
  </si>
  <si>
    <t>Exécution  2010</t>
  </si>
  <si>
    <t>Prévision  2011</t>
  </si>
  <si>
    <t>Exécution 2011</t>
  </si>
  <si>
    <t>Budget 2012</t>
  </si>
  <si>
    <t>Compte général</t>
  </si>
  <si>
    <t>CP</t>
  </si>
  <si>
    <t>Entretien des autres installations spécialisées et non ventilées (dont mat équip. Incendie)</t>
  </si>
  <si>
    <t>FG redevance véhicul</t>
  </si>
  <si>
    <t>redevance de financement matériel de transport</t>
  </si>
  <si>
    <t>LOC TERRAIN BATIMENT</t>
  </si>
  <si>
    <t>LOCATION TERRAIN BATIMENT SALLE LOGEMENT</t>
  </si>
  <si>
    <t>04.01.01</t>
  </si>
  <si>
    <t>IM location immo</t>
  </si>
  <si>
    <t>bâtiment, terrain, salle, logement</t>
  </si>
  <si>
    <t>CHARGE CONNEXE LOC</t>
  </si>
  <si>
    <t>CHARGES CONNEXES A LA LOCATION</t>
  </si>
  <si>
    <t>04.01.02</t>
  </si>
  <si>
    <t>IM charge connexe</t>
  </si>
  <si>
    <t>charges connexes de la location</t>
  </si>
  <si>
    <t>CHARGE COPROPRIETE</t>
  </si>
  <si>
    <t>CHARGES DE COPROPRIETE</t>
  </si>
  <si>
    <t>04.02.01</t>
  </si>
  <si>
    <t>IM charge copro</t>
  </si>
  <si>
    <t>charges de copropriété</t>
  </si>
  <si>
    <t>LOYERS BUDGETAIRES</t>
  </si>
  <si>
    <t>21.01.01</t>
  </si>
  <si>
    <t>LOYER BUD</t>
  </si>
  <si>
    <t>Loyers budgétaires</t>
  </si>
  <si>
    <t>LOC MOBILIER BUREAU</t>
  </si>
  <si>
    <t>LOCATION MATERIEL ET MOBILIER DE BUREAU</t>
  </si>
  <si>
    <t>03.03.02</t>
  </si>
  <si>
    <t>FG location mobilier</t>
  </si>
  <si>
    <t>yc matériel de bureau</t>
  </si>
  <si>
    <t>03.05.11</t>
  </si>
  <si>
    <t>FG location matériel</t>
  </si>
  <si>
    <t>02.04.04</t>
  </si>
  <si>
    <t>IT location de copieurs</t>
  </si>
  <si>
    <t>LOC MAT INFORMATIQUE</t>
  </si>
  <si>
    <t>LOCATION DE  MATERIEL INFORMATIQUE</t>
  </si>
  <si>
    <t>02.02.05</t>
  </si>
  <si>
    <t>IT matériel loué</t>
  </si>
  <si>
    <t>location de matériels informatiques</t>
  </si>
  <si>
    <t>LOCATION VEHICULE</t>
  </si>
  <si>
    <t>LOCATION  DE VEHICULES</t>
  </si>
  <si>
    <t>03.04.05</t>
  </si>
  <si>
    <t>FG location véhicule</t>
  </si>
  <si>
    <t>y compris location longue durée</t>
  </si>
  <si>
    <t>RESERVATION LOGEMENT</t>
  </si>
  <si>
    <t>RESERVATION DE LOGEMENTS</t>
  </si>
  <si>
    <t>06.10.01</t>
  </si>
  <si>
    <t>AS résa de logement</t>
  </si>
  <si>
    <t>ENTRETIEN LOGICIEL</t>
  </si>
  <si>
    <t>ENTRETIEN DES LOGICIELS</t>
  </si>
  <si>
    <t>02.01.01</t>
  </si>
  <si>
    <t>IT logiciels</t>
  </si>
  <si>
    <t>progiciel, logiciel et licence</t>
  </si>
  <si>
    <t>ENTRETIEN MAT INFO</t>
  </si>
  <si>
    <t xml:space="preserve">ENTRETIEN DES MATERIELS INFORMATIQUES </t>
  </si>
  <si>
    <t>02.02.06</t>
  </si>
  <si>
    <t>IT maintenance info</t>
  </si>
  <si>
    <t>maintenance informatique tout matériel</t>
  </si>
  <si>
    <t>ENTRETIEN TERR BAT</t>
  </si>
  <si>
    <t>ENTRETIEN TERRAINS BATIMENTS CONSTRCT</t>
  </si>
  <si>
    <t>04.03.04</t>
  </si>
  <si>
    <t>IM entretien divers</t>
  </si>
  <si>
    <t>y compris prestations multiservices</t>
  </si>
  <si>
    <t>ANTRETIEN INFRASTRUC</t>
  </si>
  <si>
    <t>ENTRETIEN OUVRAGE ART ET INFRASTRUCTURE</t>
  </si>
  <si>
    <t>04.06.05</t>
  </si>
  <si>
    <t>IM répar ouvrage d'art</t>
  </si>
  <si>
    <t>réparation ouvrage d'art</t>
  </si>
  <si>
    <t>04.06.04</t>
  </si>
  <si>
    <t>IM chaussée</t>
  </si>
  <si>
    <t>renouvellement couche roulement</t>
  </si>
  <si>
    <t>ENTRETIEN BIEN IMMO</t>
  </si>
  <si>
    <t>ENTRETIEN REPARATION BIENS MOB ET IMMOB</t>
  </si>
  <si>
    <t>04.03.01</t>
  </si>
  <si>
    <t>IM aménagement immo</t>
  </si>
  <si>
    <t>tous les petits travaux</t>
  </si>
  <si>
    <t>ENTRETIEN ESPACE VER</t>
  </si>
  <si>
    <t>ENTRETIEN DES ESPACES VERTS</t>
  </si>
  <si>
    <t>04.03.02</t>
  </si>
  <si>
    <t>IM espaces verts</t>
  </si>
  <si>
    <t>entretien des espaces verts</t>
  </si>
  <si>
    <t>ENTRETIEN AERONEF</t>
  </si>
  <si>
    <t>ENTRETIEN AERONEF SATELLITES ENGIN SPAT</t>
  </si>
  <si>
    <t>06.08.12</t>
  </si>
  <si>
    <t>AS mco aéronautique</t>
  </si>
  <si>
    <t>rechanges mat servitude équip environnem</t>
  </si>
  <si>
    <t>ENTRETIEN SOUS MARIN</t>
  </si>
  <si>
    <t>ENTRETIEN SOUS-MARIN NAVIRE DE SURFACE</t>
  </si>
  <si>
    <t>06.08.13</t>
  </si>
  <si>
    <t>AS mco navals</t>
  </si>
  <si>
    <t>06.08.20</t>
  </si>
  <si>
    <t>AS moyens nautiques</t>
  </si>
  <si>
    <t>entretien et exploitation</t>
  </si>
  <si>
    <t>ENTRETIEN VEHICULE</t>
  </si>
  <si>
    <t>ENTRETIEN VEHICULES ET ENGINS TERRESTRES</t>
  </si>
  <si>
    <t>06.08.14</t>
  </si>
  <si>
    <t>AS mco terrestre</t>
  </si>
  <si>
    <t>ENTRETIEN AUTRE MIL</t>
  </si>
  <si>
    <t>ENTRETIEN AUTRES EQUIPEMENTS MILITAIRES</t>
  </si>
  <si>
    <t>06.08.15</t>
  </si>
  <si>
    <t>AS autre mco</t>
  </si>
  <si>
    <t>acquisition entretien exploitation équipt</t>
  </si>
  <si>
    <t>06.08.21</t>
  </si>
  <si>
    <t>AS signal maritime</t>
  </si>
  <si>
    <t>ENTRETIEN INCENDIE</t>
  </si>
  <si>
    <t>ENTRETIEN MATERIELS DE SECURITE INCENDIE</t>
  </si>
  <si>
    <t>04.03.05</t>
  </si>
  <si>
    <t>IM sécurité incendie</t>
  </si>
  <si>
    <t>achat et entretien de matériel</t>
  </si>
  <si>
    <t>ENTRETIEN MAT TRANSP</t>
  </si>
  <si>
    <t>ENTRETIEN MATERIELS DE TRANSPORT CIVILS</t>
  </si>
  <si>
    <t>03.04.03</t>
  </si>
  <si>
    <t>FG entretien véhicule</t>
  </si>
  <si>
    <t>entretien, maintenance véhicule terrestre</t>
  </si>
  <si>
    <t>ENTRETIEN MAT REPRO</t>
  </si>
  <si>
    <t>ENTRETIEN DES MATERIELS DE REPROGRAPHIE</t>
  </si>
  <si>
    <t>02.04.05</t>
  </si>
  <si>
    <t>IT repro maintenance</t>
  </si>
  <si>
    <t>ENTRETIEN MAT VOIRIE</t>
  </si>
  <si>
    <t>ENTRETIEN DES MATERIELS DE VOIRIE</t>
  </si>
  <si>
    <t>ENTRETIEN ASCENSEURS</t>
  </si>
  <si>
    <t>ENTRETIEN DES ASCENSEURS</t>
  </si>
  <si>
    <t>04.03.03</t>
  </si>
  <si>
    <t>IM ascenseur</t>
  </si>
  <si>
    <t>maintenances des ascenseurs</t>
  </si>
  <si>
    <t>ENTRETIEN ŒUVRE ART</t>
  </si>
  <si>
    <t>ENTRETIEN OEUVRES D'ART &amp; ASSIMILES</t>
  </si>
  <si>
    <t>06.01.01</t>
  </si>
  <si>
    <t>AS bien culturel</t>
  </si>
  <si>
    <t>yc achat d'œuvre d'art</t>
  </si>
  <si>
    <t>ENTRETIEN MAT TECH</t>
  </si>
  <si>
    <t>ENTRETIEN MATERIEL TECHN INDUS OUTILLAGE</t>
  </si>
  <si>
    <t>03.05.09</t>
  </si>
  <si>
    <t>FG entretien outillage</t>
  </si>
  <si>
    <t>entretien gros et petit outillage</t>
  </si>
  <si>
    <t>PRIMES D'ASSURANCES</t>
  </si>
  <si>
    <t>05.07.01</t>
  </si>
  <si>
    <t>PG prime assurance</t>
  </si>
  <si>
    <t>ENQUETES GENERALES</t>
  </si>
  <si>
    <t>05.07.04</t>
  </si>
  <si>
    <t>PG enquête</t>
  </si>
  <si>
    <t>sondage, baromètre, échantillonnage</t>
  </si>
  <si>
    <t>06.12.01</t>
  </si>
  <si>
    <t>AS enquête publique</t>
  </si>
  <si>
    <t>y compris débat public</t>
  </si>
  <si>
    <t>FRAIS ETUDE RECHERCH</t>
  </si>
  <si>
    <t>FRAIS D'ETUDE ET DE RECHERCHE</t>
  </si>
  <si>
    <t>ANS MICRO OPRDINATEURS</t>
  </si>
  <si>
    <t>05.07.03</t>
  </si>
  <si>
    <t>PG études et conseil</t>
  </si>
  <si>
    <t>yc prestations de recherche</t>
  </si>
  <si>
    <t>ENQUETE EVAL IMPACT</t>
  </si>
  <si>
    <t>ENQUETES D'EVALUATION ET D'IMPACT</t>
  </si>
  <si>
    <t>06.12.02</t>
  </si>
  <si>
    <t>AS études avant DUP</t>
  </si>
  <si>
    <t>06.08.16</t>
  </si>
  <si>
    <t>AS études d'armement</t>
  </si>
  <si>
    <t>exploratoire techniquo-ops prospective</t>
  </si>
  <si>
    <t>DOC GENERALE TECHNIQ</t>
  </si>
  <si>
    <t>DOCUM GENERALE ET TECHN LIVRE REVUE ABO</t>
  </si>
  <si>
    <t>03.01.01</t>
  </si>
  <si>
    <t>FG livres revues</t>
  </si>
  <si>
    <t>achat, abonnement, journaux tout domaine</t>
  </si>
  <si>
    <t>RESTAU ADMINISTRATIF</t>
  </si>
  <si>
    <t>RESTAURATION ADMINISTRATIVE</t>
  </si>
  <si>
    <t>05.05.01</t>
  </si>
  <si>
    <t>PG restauration adm</t>
  </si>
  <si>
    <t>prestation repas, titre-repas</t>
  </si>
  <si>
    <t>TRANSPORT DE FONDS</t>
  </si>
  <si>
    <t>05.06.01</t>
  </si>
  <si>
    <t>PG transport fonds</t>
  </si>
  <si>
    <t>STAGE INFORMATIQUE</t>
  </si>
  <si>
    <t>STAGES ET FORMATIONS INFORMATIQUES</t>
  </si>
  <si>
    <t>05.03.02</t>
  </si>
  <si>
    <t>PG informaticien</t>
  </si>
  <si>
    <t xml:space="preserve"> formation des informaticiens</t>
  </si>
  <si>
    <t>STAGE INFO UTILISAT</t>
  </si>
  <si>
    <t>STAGE FORMATION INFORMATIQUE UTILISATEUR</t>
  </si>
  <si>
    <t>05.03.03</t>
  </si>
  <si>
    <t>PG forma bureautique</t>
  </si>
  <si>
    <t xml:space="preserve"> formation aux outils bureautiques</t>
  </si>
  <si>
    <t>AUTRE STAGE FORMATIO</t>
  </si>
  <si>
    <t>AUTRES STAGES ET FORMATIONS</t>
  </si>
  <si>
    <t>05.03.01</t>
  </si>
  <si>
    <t>PG formation</t>
  </si>
  <si>
    <t>hors informatique yc stage colloque</t>
  </si>
  <si>
    <t>TRAVAUX D'IMPRESSION</t>
  </si>
  <si>
    <t>02.04.03</t>
  </si>
  <si>
    <t>IT service copie</t>
  </si>
  <si>
    <t>prestation - solution d'impression</t>
  </si>
  <si>
    <t>ACTION COMM PUBLI</t>
  </si>
  <si>
    <t>ACTION COMM PUB PUBLICATION RELATION PUB</t>
  </si>
  <si>
    <t>05.01.01</t>
  </si>
  <si>
    <t>PG action communicat</t>
  </si>
  <si>
    <t>ttes actions relations publiques</t>
  </si>
  <si>
    <t>PERS A DISPO</t>
  </si>
  <si>
    <t>PERS MIS A DISPO PAR AUTRE PERS MORALE</t>
  </si>
  <si>
    <t>17.01.01</t>
  </si>
  <si>
    <t>PMD</t>
  </si>
  <si>
    <t>Personnel mis à dispo par autre personne morale</t>
  </si>
  <si>
    <t>REMU TRAVAIL DETENUS</t>
  </si>
  <si>
    <t>REMU ET CHARGE SOCIALE TRAVAIL DETENU</t>
  </si>
  <si>
    <t>17.01.02</t>
  </si>
  <si>
    <t>REM DETENUS</t>
  </si>
  <si>
    <t>lr</t>
  </si>
  <si>
    <t>Rémunération charge sociale travail détenus</t>
  </si>
  <si>
    <t>GRATIF ETUDIANT STAG</t>
  </si>
  <si>
    <t>GRATIFICATIONS ET REMB TRANSPORT ETUDIANTS STAG</t>
  </si>
  <si>
    <t>17.01.06</t>
  </si>
  <si>
    <t>Gratifications et remb transport étudiants stag</t>
  </si>
  <si>
    <t>PERS INFO EXTERIEUR</t>
  </si>
  <si>
    <t>PERS INFO EXTERIEURS A L'ADMINISTRATION</t>
  </si>
  <si>
    <t>17.01.03</t>
  </si>
  <si>
    <t>PERSO INFO EXTER</t>
  </si>
  <si>
    <t>Personnel informatique extérieur administration</t>
  </si>
  <si>
    <t>PERS NON INFO EXT</t>
  </si>
  <si>
    <t>PERS NON INFO EXTERIEUR A ADMINISTRATION</t>
  </si>
  <si>
    <t>17.01.04</t>
  </si>
  <si>
    <t>PERSO NON INFO EXTER</t>
  </si>
  <si>
    <t>Personnel non informatique extérieur administration</t>
  </si>
  <si>
    <t>PERS INTERIMAIRES</t>
  </si>
  <si>
    <t>PERSONNELS INTERIMAIRES</t>
  </si>
  <si>
    <t>17.01.05</t>
  </si>
  <si>
    <t>PERSO INTERIMAIRES</t>
  </si>
  <si>
    <t>Personnels intérimaires</t>
  </si>
  <si>
    <t>HONORAIRE JURIDIQUE</t>
  </si>
  <si>
    <t>HONORAIRES JURIDIQUES</t>
  </si>
  <si>
    <t>05.07.06</t>
  </si>
  <si>
    <t>PG serv juridique</t>
  </si>
  <si>
    <t>honoraire, frais acte et procédure avocat</t>
  </si>
  <si>
    <t>HONO ENQUETE SOCIALE</t>
  </si>
  <si>
    <t>HONORAIRE ENQUETE SOCIALE PERSONNALITE</t>
  </si>
  <si>
    <t>18.01.01</t>
  </si>
  <si>
    <t>HONO ENQ SOC PERSO</t>
  </si>
  <si>
    <t>Honoraire enquête sociale personnalité</t>
  </si>
  <si>
    <t>HONO CONTRÔLE JUDIC</t>
  </si>
  <si>
    <t>HONORAIRES CONTROLES JUDICIAIRES</t>
  </si>
  <si>
    <t>18.01.02</t>
  </si>
  <si>
    <t>HONO CONT JUD</t>
  </si>
  <si>
    <t>Honoraire contrôle judiciaire</t>
  </si>
  <si>
    <t>HONO HUISSIERS</t>
  </si>
  <si>
    <t>HONORAIRES DES HUISSIERS</t>
  </si>
  <si>
    <t>06.07.01</t>
  </si>
  <si>
    <t>AS huissiers justice</t>
  </si>
  <si>
    <t>HONO MEDECINS</t>
  </si>
  <si>
    <t>HONORAIRE MEDECIN VETERIN EXPERT MEDIC</t>
  </si>
  <si>
    <t>06.02.01</t>
  </si>
  <si>
    <t>AS honoraire analyse</t>
  </si>
  <si>
    <t>honoraire de médecin et analyse médicale</t>
  </si>
  <si>
    <t>06.04.01</t>
  </si>
  <si>
    <t>AS frais vétérinaire</t>
  </si>
  <si>
    <t>produit et honoraire vétérinaire</t>
  </si>
  <si>
    <t>05.07.08</t>
  </si>
  <si>
    <t>PG laboratoire</t>
  </si>
  <si>
    <t>analyse, laboratoire</t>
  </si>
  <si>
    <t>CERTIF CONTRÔLE TECH</t>
  </si>
  <si>
    <t>CERTIFICATION CONTRÔLE TECHNIQUE</t>
  </si>
  <si>
    <t>05.07.05</t>
  </si>
  <si>
    <t>PG prest certificat</t>
  </si>
  <si>
    <t>prestation, certification, contrôle techn</t>
  </si>
  <si>
    <t>JURE TEMOIN CIVIL</t>
  </si>
  <si>
    <t>FRAIS ACTE PROCED JURE TEMOIN PARTIE CIV</t>
  </si>
  <si>
    <t>18.01.03</t>
  </si>
  <si>
    <t>JURE TEMOIN PC</t>
  </si>
  <si>
    <t>Juré témoin partie civile</t>
  </si>
  <si>
    <t>TRANSP COLLECTIF</t>
  </si>
  <si>
    <t>TRANSPORTS COLLECTIFS DE PERSONNES</t>
  </si>
  <si>
    <t>05.06.03</t>
  </si>
  <si>
    <t>PG transport agent</t>
  </si>
  <si>
    <t>CONGES BONIFIES</t>
  </si>
  <si>
    <t>TRANSPORTS CONGES BONIFIES</t>
  </si>
  <si>
    <t>25.02.01</t>
  </si>
  <si>
    <t>INDEMN CONG BONIF</t>
  </si>
  <si>
    <t>Indemnités congés bonifiés</t>
  </si>
  <si>
    <t>FRAIS PERSONNEL</t>
  </si>
  <si>
    <t>FRAIS AFFERENTS AU PERSONNEL</t>
  </si>
  <si>
    <t>25.01.01</t>
  </si>
  <si>
    <t>INDEMN MISSION</t>
  </si>
  <si>
    <t>Indemnités de mission</t>
  </si>
  <si>
    <t>AUTRE TRANSP DEPLAC</t>
  </si>
  <si>
    <t>AUTRES TRANSPORTS ET DEPLACEMENTS</t>
  </si>
  <si>
    <t>05.06.04</t>
  </si>
  <si>
    <t>PG transitaire</t>
  </si>
  <si>
    <t>service auxiliaire de transport</t>
  </si>
  <si>
    <t>INDEMNITE DE STAGE</t>
  </si>
  <si>
    <t>INDEMNITES DE STAGE TRANSP DEPLAC LOGEMT</t>
  </si>
  <si>
    <t>25.01.02</t>
  </si>
  <si>
    <t>INDEMN STAGE</t>
  </si>
  <si>
    <t>Indemnités de stage</t>
  </si>
  <si>
    <t>FRAIS CHGT RESIDENCE</t>
  </si>
  <si>
    <t>FRAIS DE CHANGEMENT DE RESIDENCE</t>
  </si>
  <si>
    <t xml:space="preserve">25.01.03 </t>
  </si>
  <si>
    <t>INDEMN CHANG RES</t>
  </si>
  <si>
    <t>Indemnités de changement de résidence</t>
  </si>
  <si>
    <t>RECEPTIONS</t>
  </si>
  <si>
    <t>05.01.02</t>
  </si>
  <si>
    <t>PG représentation</t>
  </si>
  <si>
    <t>réception, frais de représentation</t>
  </si>
  <si>
    <t>TRANSPORTS DE BIENS</t>
  </si>
  <si>
    <t>05.06.02</t>
  </si>
  <si>
    <t>PG transport biens</t>
  </si>
  <si>
    <t>déménagement administratif inter-service</t>
  </si>
  <si>
    <t>DEMENAGEMENT RH</t>
  </si>
  <si>
    <t>05.02.01</t>
  </si>
  <si>
    <t>PG achat déménag RH</t>
  </si>
  <si>
    <t>FRAIS ENQUETE SURV</t>
  </si>
  <si>
    <t>FRAIS D'ENQUETE ET DE SURVEILLANCE</t>
  </si>
  <si>
    <t>18.01.04</t>
  </si>
  <si>
    <t>FRAIS ENQ SURV</t>
  </si>
  <si>
    <t>Frais d'enquête et de surveillance</t>
  </si>
  <si>
    <t xml:space="preserve">FRAIS POSTAUX </t>
  </si>
  <si>
    <t>01.01.01</t>
  </si>
  <si>
    <t>AI expédition</t>
  </si>
  <si>
    <t>frais postaux yc valiise diplomatique</t>
  </si>
  <si>
    <t>TELEPHONIE MOBILE</t>
  </si>
  <si>
    <t>02.06.02</t>
  </si>
  <si>
    <t>IT serv tél mobile</t>
  </si>
  <si>
    <t>service</t>
  </si>
  <si>
    <t>TELEPHONIE FIXE</t>
  </si>
  <si>
    <t>02.06.06</t>
  </si>
  <si>
    <t>IT serv tél fixe</t>
  </si>
  <si>
    <t>service de téléphonie fixe</t>
  </si>
  <si>
    <t>FRAIS RESEAU TELECOM</t>
  </si>
  <si>
    <t>FRAIS DE RESEAUX DE TELECOMM ET INTERNET</t>
  </si>
  <si>
    <t>02.05.01</t>
  </si>
  <si>
    <t>IT transport données</t>
  </si>
  <si>
    <t>frais des réseaux de télécommunications</t>
  </si>
  <si>
    <t>SERVEURS VOIP TOIP</t>
  </si>
  <si>
    <t>02.06.03</t>
  </si>
  <si>
    <t>IT serv VOIP TOIP</t>
  </si>
  <si>
    <t>prestation globale yc transmission</t>
  </si>
  <si>
    <t xml:space="preserve">FRAIS BANCAIRES </t>
  </si>
  <si>
    <t>05.07.07</t>
  </si>
  <si>
    <t>PG frais bancaire</t>
  </si>
  <si>
    <t>commission, courtage, frais de gestion</t>
  </si>
  <si>
    <t>REMU PREST EMISSIONS</t>
  </si>
  <si>
    <t>REMUN PREST RENDUE PAR INSTIT D'EMISSION</t>
  </si>
  <si>
    <t>06.06.01</t>
  </si>
  <si>
    <t>AS institut émission</t>
  </si>
  <si>
    <t>prestation, frais d'émission de titre, gestion</t>
  </si>
  <si>
    <t>SURV SURVEILLANCE</t>
  </si>
  <si>
    <t>SERVICE DE SURVEILLANCE</t>
  </si>
  <si>
    <t>04.03.07</t>
  </si>
  <si>
    <t>IM serv surveillance</t>
  </si>
  <si>
    <t>gardiennage et télésurveillance, accueil</t>
  </si>
  <si>
    <t>NETTOYAGE</t>
  </si>
  <si>
    <t>04.03.09</t>
  </si>
  <si>
    <t xml:space="preserve">IM nettoyage </t>
  </si>
  <si>
    <t>COLLECTE DECHETS</t>
  </si>
  <si>
    <t>COLLECTE ET TRAITEMENT DES DECHETS</t>
  </si>
  <si>
    <t>05.04.01</t>
  </si>
  <si>
    <t>Réserve locale</t>
  </si>
  <si>
    <t>PG collecte déchets</t>
  </si>
  <si>
    <t>collecte et traitement des déchets</t>
  </si>
  <si>
    <t>PREST VOYAGE</t>
  </si>
  <si>
    <t>PRESTATION DE SERVICE DE VOYAGE</t>
  </si>
  <si>
    <t>05.02.02</t>
  </si>
  <si>
    <t>PG voyagiste</t>
  </si>
  <si>
    <t>agence de voyages, transporteur</t>
  </si>
  <si>
    <t>PREST HEBERGEMENT</t>
  </si>
  <si>
    <t>PRESTATION DE SERVICE D'HEBERGEMENT</t>
  </si>
  <si>
    <t>05.02.03</t>
  </si>
  <si>
    <t>PG hébergement</t>
  </si>
  <si>
    <t>marché hôtelier</t>
  </si>
  <si>
    <t>PREST PEAGE</t>
  </si>
  <si>
    <t>PRESTATION DE SERVICE DE PEAGE</t>
  </si>
  <si>
    <t>05.02.04</t>
  </si>
  <si>
    <t>PG péage</t>
  </si>
  <si>
    <t>PREST EXAMENS</t>
  </si>
  <si>
    <t>CHARGES D'EXAMENS ET DE CONCOURS</t>
  </si>
  <si>
    <t>06.09.01</t>
  </si>
  <si>
    <t>AS M œuvre examens</t>
  </si>
  <si>
    <t>examens techniques et professionnels</t>
  </si>
  <si>
    <t>AUTRES PREST SERVICE</t>
  </si>
  <si>
    <t>AUTRES SERVICES ET PRESTATION DE SERVICE</t>
  </si>
  <si>
    <t>05.07.09</t>
  </si>
  <si>
    <t>PG autre prestation</t>
  </si>
  <si>
    <t>y compris blanchisserie</t>
  </si>
  <si>
    <t>05.07.02</t>
  </si>
  <si>
    <t>PG autres services</t>
  </si>
  <si>
    <t>yc traduction, honoraires, interprétariat</t>
  </si>
  <si>
    <t>TIPP</t>
  </si>
  <si>
    <t>24.01.01</t>
  </si>
  <si>
    <t>TAXE PROFESSIONNELLE</t>
  </si>
  <si>
    <t>24.01.04</t>
  </si>
  <si>
    <t>TAX PROFE</t>
  </si>
  <si>
    <t>Taxe professionnelle</t>
  </si>
  <si>
    <t>TAXES FONCIERES</t>
  </si>
  <si>
    <t>24.02.01</t>
  </si>
  <si>
    <t>TAXE D'HABITATION</t>
  </si>
  <si>
    <t>24.02.02</t>
  </si>
  <si>
    <t>TAX HABIT</t>
  </si>
  <si>
    <t>TAXES HABITATION</t>
  </si>
  <si>
    <t>DROITS DE DOUANES</t>
  </si>
  <si>
    <t>24.01.05</t>
  </si>
  <si>
    <t>DRT DOUANE</t>
  </si>
  <si>
    <t>Droit douanes</t>
  </si>
  <si>
    <t>TAXE ORGA INTERNATIO</t>
  </si>
  <si>
    <t>TAXES PERCUES PAR ORGANISMES INTERNATION</t>
  </si>
  <si>
    <t>24.01.02</t>
  </si>
  <si>
    <t>TAX/ORG INTERNATIO</t>
  </si>
  <si>
    <t>TAX/ORGAN INTERNATIONAUX</t>
  </si>
  <si>
    <t>ENREGISTREMT TIMBRE</t>
  </si>
  <si>
    <t>ENREGISTREMENT ET TIMBRE</t>
  </si>
  <si>
    <t>24.01.08</t>
  </si>
  <si>
    <t>ENREG ET TIMBRE</t>
  </si>
  <si>
    <t>DROIT BOISSON ALCOOL</t>
  </si>
  <si>
    <t>DROITS SUR LES BOISSONS ET LES ALCOOLS</t>
  </si>
  <si>
    <t>24.01.09</t>
  </si>
  <si>
    <t>DRTS BOISSON&amp;ALCOOL</t>
  </si>
  <si>
    <t>DROITS BOISSONS ET ALCOOLS</t>
  </si>
  <si>
    <t>TAXE DE BALAYAGE</t>
  </si>
  <si>
    <t>24.02.04</t>
  </si>
  <si>
    <t>TAX BALAYAGE</t>
  </si>
  <si>
    <t>TAXE BALAYAGE</t>
  </si>
  <si>
    <t>TAXE SUR LES BUREAUX</t>
  </si>
  <si>
    <t>24.02.03</t>
  </si>
  <si>
    <t>TAX LES BUREAUX</t>
  </si>
  <si>
    <t>TAXES SUR LES BUREAUX</t>
  </si>
  <si>
    <t>AUTRE TAX SPE EQUIPT</t>
  </si>
  <si>
    <t>AUTRE TAXE LOCALE ET SPECIALE D'EQUIPEMT</t>
  </si>
  <si>
    <t>24.01.06</t>
  </si>
  <si>
    <t>TAX LOC&amp;SPEC EQT</t>
  </si>
  <si>
    <t>TAX LOCALES ET SPEC EQT</t>
  </si>
  <si>
    <t>REDEV AGENC ETRANGER</t>
  </si>
  <si>
    <t>REDEV A L'AGENCE NAT ACCUEIL ETRANGERS</t>
  </si>
  <si>
    <t>24.01.03</t>
  </si>
  <si>
    <t>RED AG NLE AC ET&amp;MIG</t>
  </si>
  <si>
    <t>REDEV AGENCE NLE  ACCUEIL ETR&amp;MIGR</t>
  </si>
  <si>
    <t>CONTRIB PERS HANDICA</t>
  </si>
  <si>
    <t>CONTRIB FOND INTERFCT PUBLIQ PERS HANDIC</t>
  </si>
  <si>
    <t>24.01.07</t>
  </si>
  <si>
    <t>CONT FIP HAND</t>
  </si>
  <si>
    <t>Contribution fond interfonct publ pers handicapées</t>
  </si>
  <si>
    <t>DIV IMPOT REMU ETAT</t>
  </si>
  <si>
    <t>DIV AUTRE IMPOT SUR REMU REVENANT A ETAT</t>
  </si>
  <si>
    <t>24.01.10</t>
  </si>
  <si>
    <t>div AUT.imp, TAXES</t>
  </si>
  <si>
    <t>DIV AUT.IMP, TAX&amp; VERSM ASSIMILES &amp;AT</t>
  </si>
  <si>
    <t>DIV IMP REM PAS ETAT</t>
  </si>
  <si>
    <t>DIV AUTRE IMPOT REMU NE REVEN PAS A ETAT</t>
  </si>
  <si>
    <t>24.01.11</t>
  </si>
  <si>
    <t>DIV AUT.IMP, TAX&amp; VERSM ASSIMILES PAS&amp;AT</t>
  </si>
  <si>
    <t>DIV IMPOT COLL ETAT</t>
  </si>
  <si>
    <t>DIV AUTRE IMPOT REVENAN COLL ET ETAT ETR</t>
  </si>
  <si>
    <t>24.01.12</t>
  </si>
  <si>
    <t xml:space="preserve">div AUT.imp </t>
  </si>
  <si>
    <t>DIV AUT.IMP COLL&amp;&amp;ATS&amp;RANGERS</t>
  </si>
  <si>
    <t>INTERETS MORATOIRES</t>
  </si>
  <si>
    <t>19.01.01</t>
  </si>
  <si>
    <t>INT MORATOIRES</t>
  </si>
  <si>
    <t>INDEMNITE DOMMAGE</t>
  </si>
  <si>
    <t>INDEMNITES DOMMAGES ET INTERETS</t>
  </si>
  <si>
    <t>19.01.02</t>
  </si>
  <si>
    <t>INDEM, DOMMAGES&amp;INT</t>
  </si>
  <si>
    <t>INDEM, DOMMAGES &amp; INT</t>
  </si>
  <si>
    <t>AUTRE PENALITE CONDA</t>
  </si>
  <si>
    <t>AUTRES PENALITES ET CONDAMNATIONS</t>
  </si>
  <si>
    <t>19.01.03</t>
  </si>
  <si>
    <t>AUT PENALITE&amp;COND</t>
  </si>
  <si>
    <t>AUTR PENAL. &amp; CON-DAMNATIONS</t>
  </si>
  <si>
    <t>REDEV BREVET LICENCE</t>
  </si>
  <si>
    <t>REDEV CONCESS BREVET LICENCE MARQUE LOG</t>
  </si>
  <si>
    <t>19.02.01</t>
  </si>
  <si>
    <t>RC BR LI MA PRO LO DV</t>
  </si>
  <si>
    <t>RED CON BREV LIC MARQ PROC LOG DR VAL</t>
  </si>
  <si>
    <t>DEBET COMPTA PUBLIC</t>
  </si>
  <si>
    <t>APUREMENT DEBET COMPTABLE PUBLIC DE ETAT</t>
  </si>
  <si>
    <t>20.01.01</t>
  </si>
  <si>
    <t>APUR DEB&amp;S CPBLE &amp;AT</t>
  </si>
  <si>
    <t>APURMT DEB&amp;S CBLE PUB &amp;AT&amp;/AV&amp;AT</t>
  </si>
  <si>
    <t>DEBET PARTICULIER</t>
  </si>
  <si>
    <t>APUREMENT DEBETS PARTICULIER ENVERS ETAT</t>
  </si>
  <si>
    <t>20.01.02</t>
  </si>
  <si>
    <t xml:space="preserve">APUR DEB&amp;S </t>
  </si>
  <si>
    <t>APURMT DEB&amp;S    PARTIC ENVERS    &amp;AT</t>
  </si>
  <si>
    <t>APUREMENT QUITUS</t>
  </si>
  <si>
    <t>APUREMENT COMPTABLE QUITUS OU DECHARGE</t>
  </si>
  <si>
    <t>20.01.03</t>
  </si>
  <si>
    <t xml:space="preserve">APURT CPBLE </t>
  </si>
  <si>
    <t>APURT CBLE/DECH DONNEP/JURIDIC FIN/BENEF</t>
  </si>
  <si>
    <t>SUBV ASSO CULTURELLE</t>
  </si>
  <si>
    <t>SUBV ŒUVRE SOC ASSO CULTURELLE SPORTIVE</t>
  </si>
  <si>
    <t>15.01.01</t>
  </si>
  <si>
    <t>SUBV OEUV SOC:ASSO</t>
  </si>
  <si>
    <t>Subvention oeuvres sociales assoc cult sportives</t>
  </si>
  <si>
    <t>SUBV AUTRE ASSO</t>
  </si>
  <si>
    <t>SUBV ŒUVRE SOC AUTRE ASSO ET FONDATION</t>
  </si>
  <si>
    <t>15.01.02</t>
  </si>
  <si>
    <t>SUBV.OEUV SOC</t>
  </si>
  <si>
    <t>Subvention œuvre sociale autre asso fond</t>
  </si>
  <si>
    <t>PRESTATION RESTAURAT</t>
  </si>
  <si>
    <t>PRESTATION DE RESTAURATION</t>
  </si>
  <si>
    <t>15.01.03</t>
  </si>
  <si>
    <t>SUBV RESTAUR</t>
  </si>
  <si>
    <t xml:space="preserve">versement SUB  prestation action sociale </t>
  </si>
  <si>
    <t>VERSEMENT BG AU BA</t>
  </si>
  <si>
    <t>VERSEMENT DU BG AUX BA ET COMPTE SPECIAL</t>
  </si>
  <si>
    <t>21.01.02</t>
  </si>
  <si>
    <t>VERSTS BUD GENERAL</t>
  </si>
  <si>
    <t>VERST BUD GENERALAUX BUD.ANN &amp; CPTESSPE</t>
  </si>
  <si>
    <t>FIN SPE CAS PENSION</t>
  </si>
  <si>
    <t>FINANCEMENT SPECIFIQUE DU CAS PENSION</t>
  </si>
  <si>
    <t>21.02.01</t>
  </si>
  <si>
    <t>FIN SPEC PENSION</t>
  </si>
  <si>
    <t>FINANCEMENT SPECIFIQUE CAS PENSION</t>
  </si>
  <si>
    <t>VERSEMENT BA AU BG</t>
  </si>
  <si>
    <t>VERSEMENT DES BA ET COMPTE SPECIAL AU BG</t>
  </si>
  <si>
    <t>21.03.01</t>
  </si>
  <si>
    <t>VERSTS BUD&amp;CPT SPE</t>
  </si>
  <si>
    <t>VERST BUD.ANN&amp;CPTE SPE BUD.GENE</t>
  </si>
  <si>
    <t>VERSEMT POUVOIR PUBL</t>
  </si>
  <si>
    <t>VERSEMENTS AUX POUVOIRS PUBLICS</t>
  </si>
  <si>
    <t>21.04.01</t>
  </si>
  <si>
    <t>VERS AUX POUVOIR PUB</t>
  </si>
  <si>
    <t>VERSM AUX POUVOIRS PUB</t>
  </si>
  <si>
    <t>AUTRE OPE INTERNE</t>
  </si>
  <si>
    <t>AUTRES OPERATIONS INTERNES DE VERSEMENT</t>
  </si>
  <si>
    <t>21.05.01</t>
  </si>
  <si>
    <t>AUT OP INTERN DIV</t>
  </si>
  <si>
    <t>AUTR OP INTER-NES DE VERSMT</t>
  </si>
  <si>
    <t>PARTICIP COMMISSION</t>
  </si>
  <si>
    <t>PARTICIPATION COMMISSIONS ET ASSEMBLEES</t>
  </si>
  <si>
    <t>22.01.01</t>
  </si>
  <si>
    <t>PARTICIP COMM&amp;ASSEMB</t>
  </si>
  <si>
    <t>PARTICIPAT. AUX COMMISSION ET ASSEMBLEES</t>
  </si>
  <si>
    <t>REMBOURSMT CAMPAGNE</t>
  </si>
  <si>
    <t>REMBOURST FORFAITAIRE DEPENSE DE CAMPAGN</t>
  </si>
  <si>
    <t>23.01.01</t>
  </si>
  <si>
    <t xml:space="preserve">REMBTS FORF  DEP </t>
  </si>
  <si>
    <t>REMBTS FOFR DEP DE CAMP CANDIDATS</t>
  </si>
  <si>
    <t>SUBV SP FONCT EPN</t>
  </si>
  <si>
    <t>SUBV CHARGE SCE PUB FONCTIONNEMENT EPN</t>
  </si>
  <si>
    <t>16.01.01</t>
  </si>
  <si>
    <t>SUB CH SP FONCT EPN</t>
  </si>
  <si>
    <t>Subv charge service public fonc EPN</t>
  </si>
  <si>
    <t>SUBV SP FONCT ASSOC</t>
  </si>
  <si>
    <t>SUBV CHARGE SCE PUB FONCTIONNEMENT ASSOC</t>
  </si>
  <si>
    <t>16.02.01</t>
  </si>
  <si>
    <t>SUB CH SP FONCT ASSO</t>
  </si>
  <si>
    <t>Subv charge service public fonc Asso</t>
  </si>
  <si>
    <t>SUBV SP FONCT GIP</t>
  </si>
  <si>
    <t>SUBV CHARGE SCE PUB FONCTIONNEMENT GIP</t>
  </si>
  <si>
    <t>16.03.01</t>
  </si>
  <si>
    <t>SUB CH SP FONCT GIP</t>
  </si>
  <si>
    <t>Subv charge service public fonc GIP</t>
  </si>
  <si>
    <t>SUBV SP FNCT AUT OPE</t>
  </si>
  <si>
    <t>SUBV CHARGE SCE PUB FONCTNMT AUTRE OPE</t>
  </si>
  <si>
    <t>16.04.01</t>
  </si>
  <si>
    <t>SUB CH SP FONCT OP</t>
  </si>
  <si>
    <t>Subv charge service public fonc Autre opérateur</t>
  </si>
  <si>
    <t>SUBV SP INVEST EPN</t>
  </si>
  <si>
    <t>SUBV CHARGE SCE PUB INVESTISSEMENT EPN</t>
  </si>
  <si>
    <t>16.01.02</t>
  </si>
  <si>
    <t>SUB CH SP INVT EPN</t>
  </si>
  <si>
    <t>Subv charge service public invest EPN</t>
  </si>
  <si>
    <t>SUBV SP INVEST ASSO</t>
  </si>
  <si>
    <t>SUBV CHARGE SCE PUB INVEST ASSOCIATIONS</t>
  </si>
  <si>
    <t>16.02.02</t>
  </si>
  <si>
    <t>SUB CH SP INVT ASSO</t>
  </si>
  <si>
    <t>Subv charge service public invest Asso</t>
  </si>
  <si>
    <t>SUBV SP INVEST GIP</t>
  </si>
  <si>
    <t>SUBV CHARGE SCE PUB INVESTISSEMENT GIP</t>
  </si>
  <si>
    <t>16.03.02</t>
  </si>
  <si>
    <t>SUB CH INVT GIP</t>
  </si>
  <si>
    <t>Subv charge service public invest GIP</t>
  </si>
  <si>
    <t>SUBV SP INVT AUT OPE</t>
  </si>
  <si>
    <t>SUBV CHARGE SCE PUB INVEST AUTR OPERATEU</t>
  </si>
  <si>
    <t>16.04.02</t>
  </si>
  <si>
    <t>SUB CH SP INVT OP</t>
  </si>
  <si>
    <r>
      <t>AUTRES DEPENSES DE FONCTIONNEMENT</t>
    </r>
    <r>
      <rPr>
        <b/>
        <i/>
        <sz val="10"/>
        <rFont val="Arial"/>
        <family val="2"/>
      </rPr>
      <t xml:space="preserve"> - IMPÔTS ET TAXES</t>
    </r>
  </si>
  <si>
    <t>TRANSPORT COLLECTIF DE PERSONNES</t>
  </si>
  <si>
    <t>Subv charge service public invest Autre opérateur</t>
  </si>
  <si>
    <t>VERSMT GESTION RISQ</t>
  </si>
  <si>
    <t>VERSEMT EXCEPT POL DE GESTION DU RISQUE</t>
  </si>
  <si>
    <t>06.05.01</t>
  </si>
  <si>
    <t>AS gestion du risque</t>
  </si>
  <si>
    <t>catastrophe naturelle et technologique</t>
  </si>
  <si>
    <t>TD MENAGE PRESTATION</t>
  </si>
  <si>
    <t>TD MENAGE PRESTATIONS EN NATURE</t>
  </si>
  <si>
    <t>07.01.01</t>
  </si>
  <si>
    <t>TRANSF DRT PREST NAT</t>
  </si>
  <si>
    <t>Transfert direct  ménage prestation en nature</t>
  </si>
  <si>
    <t>TD MEN PRIME EPARGNE</t>
  </si>
  <si>
    <t>TD MENAGE PRIMES D'EPARGNE</t>
  </si>
  <si>
    <t>07.01.02</t>
  </si>
  <si>
    <t xml:space="preserve">TRANSF DRT PRIM EPAG </t>
  </si>
  <si>
    <t>Transfert direct  ménage prime d'épargne</t>
  </si>
  <si>
    <t>TD MEN BONIF INTERET</t>
  </si>
  <si>
    <t>TD MENAGE BONIFICATIONS D'INTERET</t>
  </si>
  <si>
    <t>07.01.03</t>
  </si>
  <si>
    <t xml:space="preserve">TRANSF DRT BON INTRT </t>
  </si>
  <si>
    <t>Transfert direct  ménage bonifications d'intérêt</t>
  </si>
  <si>
    <t>TD MEN MISE JEU GAR</t>
  </si>
  <si>
    <t>TD MENAGE MISE EN JEU DE GARANTIES</t>
  </si>
  <si>
    <t>07.01.04</t>
  </si>
  <si>
    <t>TRANSF DRT GAR</t>
  </si>
  <si>
    <t>Transfert direct ménage mise en jeu de garantie</t>
  </si>
  <si>
    <t>TD MEN ALLOCATION</t>
  </si>
  <si>
    <t>TD AIDE ALLOC PRESTATION SECOURS ET AUTR</t>
  </si>
  <si>
    <t>07.01.05</t>
  </si>
  <si>
    <t>TRANSF DRT ALLOC</t>
  </si>
  <si>
    <t>Transfert direct  ménage aide alloc secour</t>
  </si>
  <si>
    <t>TD MENAGE BOURSE</t>
  </si>
  <si>
    <t>TD MENAGE BOURSE EXONERAT DROIT INSCRIPT</t>
  </si>
  <si>
    <t>07.01.06</t>
  </si>
  <si>
    <t>TRANSF DRT BOURS</t>
  </si>
  <si>
    <t>Transfert direct  ménage bourse assimilées</t>
  </si>
  <si>
    <t>PMI CIVIL PENSION</t>
  </si>
  <si>
    <t>PMI VICTIMES CIVILES PENSIONS DIRECTES</t>
  </si>
  <si>
    <t>07.01.08</t>
  </si>
  <si>
    <t>PMIVC</t>
  </si>
  <si>
    <t>Pension militaire invalidité-victime civile</t>
  </si>
  <si>
    <t>PMI MILIT PENSION</t>
  </si>
  <si>
    <t>PMI VICTIME MILITAIRE PENSIONS DIRECTES</t>
  </si>
  <si>
    <t>07.01.09</t>
  </si>
  <si>
    <t>PMIVM</t>
  </si>
  <si>
    <t>Pension militaire invalidité-victime militaire</t>
  </si>
  <si>
    <t>AUTRE PMI ALLOC DIV</t>
  </si>
  <si>
    <t>AUTRE PMI ALLOCATION INDEMNITES DIVERSES</t>
  </si>
  <si>
    <t>07.01.10</t>
  </si>
  <si>
    <t>AUTRE PMI</t>
  </si>
  <si>
    <t>Autre pension militaire invalidité et alloc</t>
  </si>
  <si>
    <t>TD MEN INDEMN COMPEN</t>
  </si>
  <si>
    <t>TD MENAGE INDEMN COMPENS DECIS POUVOIR</t>
  </si>
  <si>
    <t>07.01.07</t>
  </si>
  <si>
    <t>TRANSF DRT INDEM</t>
  </si>
  <si>
    <t xml:space="preserve">Transfert direct ménage indemnité  </t>
  </si>
  <si>
    <t>AUTRE TD MEN FONCT</t>
  </si>
  <si>
    <t>AUTRE TD MENAGE FONCTIONNEMENT</t>
  </si>
  <si>
    <t>07.01.11</t>
  </si>
  <si>
    <t>AUT TRANSF DRT FONCT</t>
  </si>
  <si>
    <t>Autre transfert direct ménage fonctionnement</t>
  </si>
  <si>
    <t>AUTRE TD MEN INVEST</t>
  </si>
  <si>
    <t>AUTRE TD MENAGE INVESTISSEMENT</t>
  </si>
  <si>
    <t>07.01.12</t>
  </si>
  <si>
    <t>AUT TRANSF DRT INVST</t>
  </si>
  <si>
    <t>Autre transfert direct ménage investissement</t>
  </si>
  <si>
    <t>TI MENAGE PRESTATION</t>
  </si>
  <si>
    <t>TI MENAGE PRESTATIONS EN NATURE</t>
  </si>
  <si>
    <t>07.02.01</t>
  </si>
  <si>
    <t>TRANSF IDRT PREST NT</t>
  </si>
  <si>
    <t>Transfert indirect  ménage prestation en nature</t>
  </si>
  <si>
    <t>TI MEN PRIME EPARGNE</t>
  </si>
  <si>
    <t>TI MENAGE PRIMES D'EPARGNE</t>
  </si>
  <si>
    <t>07.02.02</t>
  </si>
  <si>
    <t xml:space="preserve">TRANSF IDRT PRIM EPG </t>
  </si>
  <si>
    <t>Transfert indirect  ménage prime d'épargne</t>
  </si>
  <si>
    <t>TI MEN BONIF INTERET</t>
  </si>
  <si>
    <t>TI MENAGE BONIFICATIONS D'INTERET</t>
  </si>
  <si>
    <t>07.02.03</t>
  </si>
  <si>
    <t xml:space="preserve">TRANSF IDRT BON INTR </t>
  </si>
  <si>
    <t>Transfert indirect  ménage bonifications d'intérêt</t>
  </si>
  <si>
    <t>TI MEN MISE JEU GAR</t>
  </si>
  <si>
    <t>TI MENAGE MISE EN JEU DE GARANTIES</t>
  </si>
  <si>
    <t>07.02.04</t>
  </si>
  <si>
    <t>TRANSF IDRT GAR</t>
  </si>
  <si>
    <t>Transfert indirect ménage mise en jeu de garantie</t>
  </si>
  <si>
    <t>TI MEN ALLOCATION</t>
  </si>
  <si>
    <t>TI AIDE ALLOC PRESTATION SECOURS ET AUTR</t>
  </si>
  <si>
    <t>07.02.05</t>
  </si>
  <si>
    <t>TRANSF IDRT ALLOC</t>
  </si>
  <si>
    <t>Transfert indirect  ménage aide alloc secour</t>
  </si>
  <si>
    <t>TI MENAGE BOURSE</t>
  </si>
  <si>
    <t>TI MENAGE BOURSE EXONERAT DROIT INSCRIPT</t>
  </si>
  <si>
    <t>07.02.06</t>
  </si>
  <si>
    <t>TRANSF IDRT BOURS</t>
  </si>
  <si>
    <t>Transfert indirect ménage bourse assimilées</t>
  </si>
  <si>
    <t>TI MEN INDEMN COMPEN</t>
  </si>
  <si>
    <t>TI MENAGE INDEMN COMPENS DECIS POUVOIR</t>
  </si>
  <si>
    <t>07.02.07</t>
  </si>
  <si>
    <t>TRANSF IDRT INDEM</t>
  </si>
  <si>
    <t>Transfert indirect ménage indemnité</t>
  </si>
  <si>
    <t>AUTRE TRANSF DIR MEN</t>
  </si>
  <si>
    <t>AUTRES TRANSFERTS INDIRECTS AUX MENAGES</t>
  </si>
  <si>
    <t>07.02.08</t>
  </si>
  <si>
    <t>AUT TRANSF IDRT MEN</t>
  </si>
  <si>
    <t>Autres transferts indirects aux ménages</t>
  </si>
  <si>
    <t>TD EPIC FONCTIONMT</t>
  </si>
  <si>
    <t>TD EPIC FONCTIONNEMT OU NON DIFFERENCIE</t>
  </si>
  <si>
    <t>08.01.01</t>
  </si>
  <si>
    <t>TRANSF DRT EPIC FCT</t>
  </si>
  <si>
    <t>Transfert direct EPIC fonct ou non différencié</t>
  </si>
  <si>
    <t>TD ENTR PUBLIQ FCTNM</t>
  </si>
  <si>
    <t>TD ENTREPRISE PUBL FCTNMT OU NON DIFF</t>
  </si>
  <si>
    <t>08.02.01</t>
  </si>
  <si>
    <t>TRANSF DRT ET PUB FCT</t>
  </si>
  <si>
    <t>Transfert direct entreprise pub fonct non différencié</t>
  </si>
  <si>
    <t>TD HLM FONCTIONMT</t>
  </si>
  <si>
    <t>TD ORGANISME HLM FCTNMT OU NON DIFF</t>
  </si>
  <si>
    <t>08.05.01</t>
  </si>
  <si>
    <t>TRANSF DRT HLM FCT</t>
  </si>
  <si>
    <t>Transfert direct HLM fonct ou non différencié</t>
  </si>
  <si>
    <t>TD ENTR PRIVEE FCTNM</t>
  </si>
  <si>
    <t>TD ENTREPRISE PRIVEE FCTNMT OU NON DIFF</t>
  </si>
  <si>
    <t>08.03.01</t>
  </si>
  <si>
    <t>TRANSF DRT EPRIV FCT</t>
  </si>
  <si>
    <t>Transfert direct entreprise privée fonct non différencié</t>
  </si>
  <si>
    <t>TD INSTI MONET FONCT</t>
  </si>
  <si>
    <t>TD INSITUTION MONETAIRE ASSURANCE FCTNMT</t>
  </si>
  <si>
    <t>08.04.01</t>
  </si>
  <si>
    <t>TRANSF DRT MON FCT</t>
  </si>
  <si>
    <t>Transfert directs instit monétaire fonct non différencié</t>
  </si>
  <si>
    <t>TD EPIC INVESTISSEMT</t>
  </si>
  <si>
    <t>TD EPIC INVESTISSEMENT</t>
  </si>
  <si>
    <t>08.01.02</t>
  </si>
  <si>
    <t>TRANSF DRT EPIC INVT</t>
  </si>
  <si>
    <t>Transfert direct EPIC investissement</t>
  </si>
  <si>
    <t>TD ENTR PUBLIQ INVES</t>
  </si>
  <si>
    <t>TD ENTREPRISE PUBLIQUE INVESTISSEMENT</t>
  </si>
  <si>
    <t>08.02.02</t>
  </si>
  <si>
    <t>TRANS DRT ET PUB INVT</t>
  </si>
  <si>
    <t>Transfert direct entreprise pub Investissement</t>
  </si>
  <si>
    <t>TD HLM INVESTISSEMT</t>
  </si>
  <si>
    <t>TD ORGANISME HLM INVESTISSEMENT</t>
  </si>
  <si>
    <t>08.05.02</t>
  </si>
  <si>
    <t>TRANSF DRT HLM INVT</t>
  </si>
  <si>
    <t>Transfert direct  HLM Investissement</t>
  </si>
  <si>
    <t>TD ENTRE PRIVEE INVE</t>
  </si>
  <si>
    <t>TD ENTREPRISE PRIVEE INVESTISSEMENT</t>
  </si>
  <si>
    <t>08.03.02</t>
  </si>
  <si>
    <t>TRANS DRT EPRIV INVT</t>
  </si>
  <si>
    <t>Transfert direct entreprise privée Investissement</t>
  </si>
  <si>
    <t>TD INSTI MONET INVES</t>
  </si>
  <si>
    <t>TD INSITUTION MONETAIRE ASSURANCE INVEST</t>
  </si>
  <si>
    <t>08.04.02</t>
  </si>
  <si>
    <t>TRANSF DRT MON INVT</t>
  </si>
  <si>
    <t>Transfert directs instit monétaire investissement</t>
  </si>
  <si>
    <t>TRANSF IDRT ETS FCT</t>
  </si>
  <si>
    <t>TI ENTREPRISES FONCTIONNEMT OU NON DIFF</t>
  </si>
  <si>
    <t>09.01.01</t>
  </si>
  <si>
    <t>Transfert indirect entreprise fonct ou non différencié</t>
  </si>
  <si>
    <t>TRANSF IDRT ETS INVT</t>
  </si>
  <si>
    <t>TI ENTREPRISES INVESTISSEMENT</t>
  </si>
  <si>
    <t>09.01.02</t>
  </si>
  <si>
    <t>Transfert indirect entreprise investissement</t>
  </si>
  <si>
    <t>AUTRE TI ENTREPRISE</t>
  </si>
  <si>
    <t>AUTRES TI AUX ENTREPRISES</t>
  </si>
  <si>
    <t>09.02.01</t>
  </si>
  <si>
    <t>AUTRE TRANSF DRT</t>
  </si>
  <si>
    <t xml:space="preserve">Autre transfert indirect </t>
  </si>
  <si>
    <t>TD REGION FONCTMT</t>
  </si>
  <si>
    <t>TD REGION FONCTIONNEMENT OU NON DIFF</t>
  </si>
  <si>
    <t>10.01.01</t>
  </si>
  <si>
    <t>TRANSF DRT REG FCT</t>
  </si>
  <si>
    <t>Transfert direct région fonct ou non différencié</t>
  </si>
  <si>
    <t>TD DEPARTEMENT FCTMT</t>
  </si>
  <si>
    <t>TD DEPARTEMENT YC DOM FCTNMT OU NON DIFF</t>
  </si>
  <si>
    <t>10.02.01</t>
  </si>
  <si>
    <t>TRANSF DRT DPT FCT</t>
  </si>
  <si>
    <t>Transfert direct département fonct ou non différencié</t>
  </si>
  <si>
    <t>TD COMMUNE FONCTMT</t>
  </si>
  <si>
    <t>TD COMMUNE ET ECI FCTNMT OU NON DIFF</t>
  </si>
  <si>
    <t>10.03.01</t>
  </si>
  <si>
    <t>TRANSF DRT COMU FCT</t>
  </si>
  <si>
    <t>Transfert direct commune EPCI Fonct non différencié</t>
  </si>
  <si>
    <t>TD EPLE FONCTIONNEMT</t>
  </si>
  <si>
    <t>TD EPLE FONCTIONNEMENT OU NON DIFFERENCI</t>
  </si>
  <si>
    <t>10.04.01</t>
  </si>
  <si>
    <t>TRANSF DRT EPLE FCT</t>
  </si>
  <si>
    <t>Transfert direct EPLE fonct ou non différencié</t>
  </si>
  <si>
    <t>TD ETAB COMP FCTNMT</t>
  </si>
  <si>
    <t>TD ETAB A COMPETENCE TERRITORIALE FCTNMT</t>
  </si>
  <si>
    <t>10.05.01</t>
  </si>
  <si>
    <t>TRANSF DRT EPCT FCT</t>
  </si>
  <si>
    <t xml:space="preserve">Transfert direct ETB compétence terr fonct </t>
  </si>
  <si>
    <t>TD OUTRE MER FONCT</t>
  </si>
  <si>
    <t>TD OUTRE MER FCTNMT OU NON DIFFERENCIE</t>
  </si>
  <si>
    <t>10.06.01</t>
  </si>
  <si>
    <t>TRANSF DRT COM FCT</t>
  </si>
  <si>
    <t>Transfert direct collec outre-mer fonct non différencié</t>
  </si>
  <si>
    <t>TD DIVERS COLL FCTNM</t>
  </si>
  <si>
    <t>TD DIVERS AUTRE COLLECTIVITE TERR FCTNMT</t>
  </si>
  <si>
    <t>10.07.01</t>
  </si>
  <si>
    <t>TRANS DRT AT CTR FCT</t>
  </si>
  <si>
    <t>Transfert direct autre collec fonct non différencié</t>
  </si>
  <si>
    <t>TD REGION INVESTISMT</t>
  </si>
  <si>
    <t>TD REGION INVESTISSEMENT</t>
  </si>
  <si>
    <t>10.01.02</t>
  </si>
  <si>
    <t>TRANST DRT REG INVT</t>
  </si>
  <si>
    <t>Transfert direct région investissement</t>
  </si>
  <si>
    <t>TD DEPARTEMENT INVES</t>
  </si>
  <si>
    <t>TD DEPARTEMENT YC DOM INVESTISSEMENT</t>
  </si>
  <si>
    <t>10.02.02</t>
  </si>
  <si>
    <t>TRANSF DRT DPT INVT</t>
  </si>
  <si>
    <t>Transfert direct département Investissement</t>
  </si>
  <si>
    <t>TD COMMUNE INVESTIST</t>
  </si>
  <si>
    <t>TD COMMUNE ET ECI INVESTISSEMENT</t>
  </si>
  <si>
    <t>10.03.02</t>
  </si>
  <si>
    <t>TRANSF DRT COMU INVT</t>
  </si>
  <si>
    <t>Transfert direct commune EPCI investissement</t>
  </si>
  <si>
    <t>TD EPLE INVESTISSEMT</t>
  </si>
  <si>
    <t>TD EPLE INVESTISSEMENT</t>
  </si>
  <si>
    <t>10.04.02</t>
  </si>
  <si>
    <t>TRANF DRT EPLE INVT</t>
  </si>
  <si>
    <t>Transfert direct EPLE investissement</t>
  </si>
  <si>
    <t>TD ETAB COMP INVEST</t>
  </si>
  <si>
    <t>TD ETAB A COMPETENCE TERRITORIALE INVEST</t>
  </si>
  <si>
    <t>10.05.02</t>
  </si>
  <si>
    <t>TRANSF DRT EPCT INVT</t>
  </si>
  <si>
    <t xml:space="preserve">Transfert direct ETB compétence Terr investissement </t>
  </si>
  <si>
    <t>TD OUTRE MER INVEST</t>
  </si>
  <si>
    <t>TD OUTRE MER INVESTISSEMENT</t>
  </si>
  <si>
    <t>10.06.02</t>
  </si>
  <si>
    <t>TRANSF DRT COM INVT</t>
  </si>
  <si>
    <t>Transfert direct collec outre-mer investissement</t>
  </si>
  <si>
    <t>TD DIVERS COLL INVES</t>
  </si>
  <si>
    <t>TD DIVERS AUTRE COLLECTIVITE TERR INVEST</t>
  </si>
  <si>
    <t>10.07.02</t>
  </si>
  <si>
    <t>TRANS DRT AT CTR INVT</t>
  </si>
  <si>
    <t>Transfert direct autre collectivités investissement</t>
  </si>
  <si>
    <t>TD AUTRE COLL REMBT TP/PVA</t>
  </si>
  <si>
    <t>TD AUTRE COLLECTIVITE REMBOURSEMENT TP/PVA</t>
  </si>
  <si>
    <t>10.07.03</t>
  </si>
  <si>
    <t>TRANS  DRT AT CTR TP/PVA</t>
  </si>
  <si>
    <t>Transferts directs aux autres collectivités territoriales Remboursement plafond TP/PVA</t>
  </si>
  <si>
    <t>TI COLL TERR FCTMNT</t>
  </si>
  <si>
    <t>TI COLLECTIVITE TERR FCTNMT OU NON DIFF</t>
  </si>
  <si>
    <t>11.01.01</t>
  </si>
  <si>
    <t>TRANSF IDRT CTR  FCT</t>
  </si>
  <si>
    <t>Transfert indirect collectivité territoriale fonct ou non différencié</t>
  </si>
  <si>
    <t>TI OUTRE MER FCTMNT</t>
  </si>
  <si>
    <t>TI OUTRE MER FCTNMT OU NON DIFFERENCIE</t>
  </si>
  <si>
    <t>11.02.01</t>
  </si>
  <si>
    <t>TRANSF IDRT COM FCT</t>
  </si>
  <si>
    <t>Transfert indirect collec outre-mer fonct non différencié</t>
  </si>
  <si>
    <t>TI COLL TERR INVEST</t>
  </si>
  <si>
    <t>TI COLLECTIVITE TERRIT INVESTISSEMENT</t>
  </si>
  <si>
    <t>11.01.02</t>
  </si>
  <si>
    <t>TRANST IDRT CTR INVT</t>
  </si>
  <si>
    <t>Transfert indirect collectivité territoriale   investissement</t>
  </si>
  <si>
    <t>TI OUTRE MER INVEST</t>
  </si>
  <si>
    <t>TI OUTRE MER INVESTISSEMENT</t>
  </si>
  <si>
    <t>11.02.02</t>
  </si>
  <si>
    <t>TRANS IDRT COM INVT</t>
  </si>
  <si>
    <t>Transfert indirect collec outre-mer investissement</t>
  </si>
  <si>
    <t>TD EPA EPSCP FCTMNT</t>
  </si>
  <si>
    <t>TD EPA ET EPSCP EPST FCTNMT OU NON DIFF</t>
  </si>
  <si>
    <t>12.01.01</t>
  </si>
  <si>
    <t>TRANS DRT EPA EP FCT</t>
  </si>
  <si>
    <t>Transfert direct EPA EPSCP EPST fonct non différencié</t>
  </si>
  <si>
    <t>TD EPA EPSCP INVEST</t>
  </si>
  <si>
    <t>TD EPA ET EPSCP EPST INVESTISSEMENT</t>
  </si>
  <si>
    <t>12.01.02</t>
  </si>
  <si>
    <t>TRANS DRT EPA EP INVT</t>
  </si>
  <si>
    <t>Transfert direct EPA EPSCP EPST) Investissement</t>
  </si>
  <si>
    <t>TD ASSOCIATION FCTNM</t>
  </si>
  <si>
    <t>TD ASSOCIATION FONDATION FONCTIONNEMENT</t>
  </si>
  <si>
    <t>12.02.01</t>
  </si>
  <si>
    <t>TRANSF DRT ASSO  FCT</t>
  </si>
  <si>
    <t>Transfert direct assoc fondations fonct non différencié</t>
  </si>
  <si>
    <t>TD ASSOCIATION INVES</t>
  </si>
  <si>
    <t>TD ASSOCIATION FONDATION INVESTISSEMENT</t>
  </si>
  <si>
    <t>12.02.02</t>
  </si>
  <si>
    <t>TRANSF DRT ASSO  INVT</t>
  </si>
  <si>
    <t>Transfert direct asso fondations investissement</t>
  </si>
  <si>
    <t>TD GIP FONCTIONNEMT</t>
  </si>
  <si>
    <t>TD GIP FONCTIONNEMENT OU NON DIFFERENCIE</t>
  </si>
  <si>
    <t>12.03.01</t>
  </si>
  <si>
    <t>TRANSF DRT GIP FCT</t>
  </si>
  <si>
    <t>Transfert direct GIP fonct non différencié</t>
  </si>
  <si>
    <t>TD GIP INVESTISSEMT</t>
  </si>
  <si>
    <t>TD GIP INVESTISSEMENT</t>
  </si>
  <si>
    <t>12.03.02</t>
  </si>
  <si>
    <t>TRANSF DRT INVT</t>
  </si>
  <si>
    <t>Transfert direct GIP investissement</t>
  </si>
  <si>
    <t>AUTRE TD SECU SOCIAL</t>
  </si>
  <si>
    <t>AUTRE TD A LA SECURITE SOCIALE</t>
  </si>
  <si>
    <t>12.05.01</t>
  </si>
  <si>
    <t>TRANSF DRT SS</t>
  </si>
  <si>
    <t>Transfert direct sécurité sociale</t>
  </si>
  <si>
    <t>TD HOPITAL FCTNMT</t>
  </si>
  <si>
    <t>TD HOPITAUX PUBLICS FCTNMT OU NON DIFF</t>
  </si>
  <si>
    <t>12.05.02</t>
  </si>
  <si>
    <t>TRANSF DRT HP FCT</t>
  </si>
  <si>
    <t>Transfert direct hôpitaux publics fonct non différencié</t>
  </si>
  <si>
    <t>TD HOPITAL INVESTMT</t>
  </si>
  <si>
    <t>TD HOPITAUX PUBLICS INVESTISSEMENT</t>
  </si>
  <si>
    <t>12.05.03</t>
  </si>
  <si>
    <t>TRANSF DRT HP INVT</t>
  </si>
  <si>
    <t>Transfert direct hôpitaux publics investissement</t>
  </si>
  <si>
    <t>TD AUTRE ORGA FCTNMT</t>
  </si>
  <si>
    <t>TD AUTRE ORGA SOCIAL FONCTIONNEMENT</t>
  </si>
  <si>
    <t>12.05.04</t>
  </si>
  <si>
    <t>TRANSF DRT  OS FCT</t>
  </si>
  <si>
    <t>Transfert direct autres  organismes sociaux FONCT</t>
  </si>
  <si>
    <t>TD AUTRE ORGA INVEST</t>
  </si>
  <si>
    <t>TD AUTRE ORGANISME SOCIAL INVESTISSEMENT</t>
  </si>
  <si>
    <t>12.05.05</t>
  </si>
  <si>
    <t>TRANSF DRT  OS INVT</t>
  </si>
  <si>
    <t>Transfert direct autres  organismes sociaux INVT</t>
  </si>
  <si>
    <t>AUTRE TD UE FCTNMT</t>
  </si>
  <si>
    <t>AUTRE TD UNION EUROPEENNE FONCTIONNEMENT</t>
  </si>
  <si>
    <t>12.08.01</t>
  </si>
  <si>
    <t>TRANSF DRT UE FCT</t>
  </si>
  <si>
    <t>Transfert direct Union européenne fonct non différenciés</t>
  </si>
  <si>
    <t>AUTRE TD UE INVEST</t>
  </si>
  <si>
    <t>AUTRE TD UNION EUROPEENNE INVESTISSEMENT</t>
  </si>
  <si>
    <t>12.08.02</t>
  </si>
  <si>
    <t>TRANSF DRT UE INVT</t>
  </si>
  <si>
    <t>Transfert direct Union européenne investissement</t>
  </si>
  <si>
    <t>TD ORGA INTER OBLIG</t>
  </si>
  <si>
    <t>TD ORGA INTERNATIONAL CONTRIB OBLIGATOIR</t>
  </si>
  <si>
    <t>12.06.01</t>
  </si>
  <si>
    <t>TRANSF DRT OI CO</t>
  </si>
  <si>
    <t xml:space="preserve">Transfert direct orga international contrib oblig </t>
  </si>
  <si>
    <t>TD ORGA INTER VOLONT</t>
  </si>
  <si>
    <t>TD ORGA INTERNATIONAL CONTRIB VOLONTAIRE</t>
  </si>
  <si>
    <t>12.06.02</t>
  </si>
  <si>
    <t>TRANSF DRT OI CV</t>
  </si>
  <si>
    <t xml:space="preserve">Transfert direct orga international contrib volont </t>
  </si>
  <si>
    <t>TD PAYS ETRANG FCTNM</t>
  </si>
  <si>
    <t>TD PAYS ETRANGERS FONCTIONNEMENT</t>
  </si>
  <si>
    <t>12.07.01</t>
  </si>
  <si>
    <t>TRANSF DRT ETR FCT</t>
  </si>
  <si>
    <t>Transfert direct pays étranger fonct ou non différencié</t>
  </si>
  <si>
    <t>TD PAYS ETRANG INVES</t>
  </si>
  <si>
    <t>TD PAYS ETRANGERS INVESTISSEMENT</t>
  </si>
  <si>
    <t>12.07.02</t>
  </si>
  <si>
    <t>TRANSF DRT ETR INVT</t>
  </si>
  <si>
    <t>Transfert direct pays étranger  Investissement</t>
  </si>
  <si>
    <t>TD ETAB PRIVE FCTNMT</t>
  </si>
  <si>
    <t>TD ETAB PRIVE SOUS CONTRAT FONCTNMT</t>
  </si>
  <si>
    <t>12.04.01</t>
  </si>
  <si>
    <t>TRANS DRT ET PRV FCT</t>
  </si>
  <si>
    <t>Transfert direct ETB privé fonct non différenciés</t>
  </si>
  <si>
    <t>TD ETAB PRIVE INVEST</t>
  </si>
  <si>
    <t>TD ETAB PRIVE SOUS CONTRAT INVESTISMT</t>
  </si>
  <si>
    <t>12.04.02</t>
  </si>
  <si>
    <t>TRANS DRT ET PRV IVT</t>
  </si>
  <si>
    <t>Transfert direct ETB privé Investissement</t>
  </si>
  <si>
    <t>TD DIV AUTR COLL FCT</t>
  </si>
  <si>
    <t>TD DIVERS AUTRE COLLECTIVITE FONCTNMT</t>
  </si>
  <si>
    <t>12.09.01</t>
  </si>
  <si>
    <t>TRANSF DRT AT COL FCT</t>
  </si>
  <si>
    <t>Transfert direct autre collectivité foncti non différenciés</t>
  </si>
  <si>
    <t>TD DIV AUTR COLL INV</t>
  </si>
  <si>
    <t>TD DIVERS AUTRE COLLECTIVITE INVESTISMT</t>
  </si>
  <si>
    <t>12.09.02</t>
  </si>
  <si>
    <t>TRANS DRT AT COL INVT</t>
  </si>
  <si>
    <t>Transfert direct autre collectivité  Investissement</t>
  </si>
  <si>
    <t>TI EP ASSO GIP FONCT</t>
  </si>
  <si>
    <t>TI EP ASSOCIATION GIP FONCTIONNEMENT</t>
  </si>
  <si>
    <t>13.01.01</t>
  </si>
  <si>
    <t>TRANSF IDRT  FCT</t>
  </si>
  <si>
    <t>Transfert indirect ETB, ASSO, GIP fonct non différencié</t>
  </si>
  <si>
    <t>TI EP ASSO GIP INVES</t>
  </si>
  <si>
    <t>Entretien des diverses immo corporelles (Ascenseurs en 2011)</t>
  </si>
  <si>
    <t>Total</t>
  </si>
  <si>
    <t>Entretien des div autres immo corpo - ent et répar sous contrat des monte-charges</t>
  </si>
  <si>
    <t>Entretien des div autres immo corpo - ent et répar sous contrat des ascenseurs</t>
  </si>
  <si>
    <t>Entretien des div autres immo corpo - ent et répar sous contrat de climatisation</t>
  </si>
  <si>
    <t>Entretien des div autres immo corpo - ent et répar monte-charges (hors contrat maintenance)</t>
  </si>
  <si>
    <t>Entretien des div autres immo corpo - ent et répar des inst de sécurité (sous contrat maintce)</t>
  </si>
  <si>
    <t>Entretien des div autres immo corpo - ent et répar des inst de sécurité (hors contrat maintce)</t>
  </si>
  <si>
    <t>Entretien des div autres immo corpo - ent et répar des autres matériels et équipements</t>
  </si>
  <si>
    <t>Impôt relatif à l'immobilier</t>
  </si>
  <si>
    <t>Location de véhicules</t>
  </si>
  <si>
    <t>Autres transports de biens et déménagements</t>
  </si>
  <si>
    <t>Achats non stockés - Gaz</t>
  </si>
  <si>
    <t>Entretien des div autres immo corpo - ent et répar climatisation (hors contrat maintenance)</t>
  </si>
  <si>
    <t>Entretien des div autres immo corpo - ent et répar chaufferies et installations de chauffage</t>
  </si>
  <si>
    <t>Entretien des div autres immo corpo - ent et répar ascenseurs (hors contrat maintenance)</t>
  </si>
  <si>
    <t>Somme</t>
  </si>
  <si>
    <t>Libelle compte nature</t>
  </si>
  <si>
    <t>compte 611588 en 2010</t>
  </si>
  <si>
    <t>Chaffage clim</t>
  </si>
  <si>
    <t>acenseurs</t>
  </si>
  <si>
    <t>TI EP ASSOCIATION GIP INVESTISSEMENT</t>
  </si>
  <si>
    <t>13.01.02</t>
  </si>
  <si>
    <t>TRANSF IDRT  INVT</t>
  </si>
  <si>
    <t>Transfert indirect ETB,ASSO,GIP investissement</t>
  </si>
  <si>
    <t>TI ORGA INTER FCTNMT</t>
  </si>
  <si>
    <t>TI ORGA INTERNATION PAYS ETRANGER FCTNMT</t>
  </si>
  <si>
    <t>13.02.01</t>
  </si>
  <si>
    <t>TRANSF IDRT ETR FCT</t>
  </si>
  <si>
    <t>Transfert indirect pays étranger fonct non différencié</t>
  </si>
  <si>
    <t>TI ORGA INTER INVEST</t>
  </si>
  <si>
    <t>TI ORGA INTERNATION PAYS ETRANGER INVEST</t>
  </si>
  <si>
    <t>13.02.02</t>
  </si>
  <si>
    <t>TRANSF IDRT ETR INVT</t>
  </si>
  <si>
    <t>Transfert indirect  pays étrangers :investissement</t>
  </si>
  <si>
    <t>AUTRE TRANSF COL FCT</t>
  </si>
  <si>
    <t>AUTRE TRANSFERT AUTRE COLL FONCTNMT</t>
  </si>
  <si>
    <t>14.01.01</t>
  </si>
  <si>
    <t>AUT TRANSF COL FCT</t>
  </si>
  <si>
    <t>Autre Transfert collectivité fonct non différencié</t>
  </si>
  <si>
    <t>AUTRE TRANSF COL INV</t>
  </si>
  <si>
    <t>AUTRE TRANSFERT AUTRE COLL INVESTISMT</t>
  </si>
  <si>
    <t>14.01.02</t>
  </si>
  <si>
    <t>AUT TRANSF COL INVT</t>
  </si>
  <si>
    <t>Autre Transfert collectivité Investissement</t>
  </si>
  <si>
    <t>TI COL TERR ANRU</t>
  </si>
  <si>
    <t>SUB DEP AVENIR ANRU TI COLL TERRITORIALE</t>
  </si>
  <si>
    <t>11.01.03</t>
  </si>
  <si>
    <t>TI COLL TERR ANRU</t>
  </si>
  <si>
    <t>Transferts indirects aux collectivités territoriales - Dépenses d'avenir ANRU</t>
  </si>
  <si>
    <t>TI AUT COLL  ANRU</t>
  </si>
  <si>
    <t xml:space="preserve">SUB DEP AVENIR ANRU TI AUTRE COLL </t>
  </si>
  <si>
    <t>14.01.03</t>
  </si>
  <si>
    <t>TI AUT COLL ANRU</t>
  </si>
  <si>
    <t>Autres transferts aux autres collectivités - Dépenses d'avenir ANRU</t>
  </si>
  <si>
    <t>TI ENTREP ANR</t>
  </si>
  <si>
    <t>SUB DEP AVENIR ANR TI ENTREPRISES</t>
  </si>
  <si>
    <t>09.01.03</t>
  </si>
  <si>
    <t>Transferts indirects aux entreprises - Dépenses d'avenir ANR</t>
  </si>
  <si>
    <t>TI AUT COL  ANR</t>
  </si>
  <si>
    <t xml:space="preserve">SUB DEP AVENIR ANR TI AUTRE COLL </t>
  </si>
  <si>
    <t>14.01.04</t>
  </si>
  <si>
    <t>TI AUT COLL ANR</t>
  </si>
  <si>
    <t>Autres transferts aux autres collectivités - Dépenses d'avenir ANR</t>
  </si>
  <si>
    <t>TI ENTREP CNES</t>
  </si>
  <si>
    <t>SUB DEP AVENIR CNES TI ENTREPRISES</t>
  </si>
  <si>
    <t>09.01.04</t>
  </si>
  <si>
    <t>Transferts indirects aux entreprises - Dépenses d'avenir CNES</t>
  </si>
  <si>
    <t>TI AUT COL  CNES</t>
  </si>
  <si>
    <t xml:space="preserve">SUB DEP AVENIR CNES TI AUTRE COLL </t>
  </si>
  <si>
    <t>14.01.05</t>
  </si>
  <si>
    <t>TI AUT COLL CNES</t>
  </si>
  <si>
    <t>Autres transferts aux autres collectivités - Dépenses d'avenir CNES</t>
  </si>
  <si>
    <t>Compte PCE Palier</t>
  </si>
  <si>
    <t>Poste budgétaire en 2011</t>
  </si>
  <si>
    <t>Code</t>
  </si>
  <si>
    <t>I - DEPENSES DE FONCTIONNEMENT</t>
  </si>
  <si>
    <t>FLUIDES</t>
  </si>
  <si>
    <t>LU</t>
  </si>
  <si>
    <t>Achats non stockés - Eau</t>
  </si>
  <si>
    <t>LV</t>
  </si>
  <si>
    <t>Achats non stockés - Electricité</t>
  </si>
  <si>
    <t>LW</t>
  </si>
  <si>
    <t>LX</t>
  </si>
  <si>
    <t>Achats non stockés - Fuel</t>
  </si>
  <si>
    <t>MA</t>
  </si>
  <si>
    <t>Chauffage urbain et réseaux de climatisation</t>
  </si>
  <si>
    <t>TOTAL FLUIDES - FA</t>
  </si>
  <si>
    <t>VD</t>
  </si>
  <si>
    <t>Nettoyage des locaux</t>
  </si>
  <si>
    <t>MR</t>
  </si>
  <si>
    <t>Fournitures nettoyage</t>
  </si>
  <si>
    <t>TOTAL NETTOYAGE - FB</t>
  </si>
  <si>
    <t>IMPRIMES</t>
  </si>
  <si>
    <t>MJ</t>
  </si>
  <si>
    <t>Autres imprimés et brochures</t>
  </si>
  <si>
    <t>VJ</t>
  </si>
  <si>
    <t>Autres travaux d'impression</t>
  </si>
  <si>
    <t>TOTAL IMPRIMES - FC</t>
  </si>
  <si>
    <t>FOURNITURES</t>
  </si>
  <si>
    <t>MK</t>
  </si>
  <si>
    <t>Fournitures de bureau</t>
  </si>
  <si>
    <t>LM</t>
  </si>
  <si>
    <t>Papiers cartons</t>
  </si>
  <si>
    <t>ML</t>
  </si>
  <si>
    <t>Fournitures de bureau ( achat papier ) et coût copie</t>
  </si>
  <si>
    <t>QX</t>
  </si>
  <si>
    <t>Abonnements</t>
  </si>
  <si>
    <t>QY</t>
  </si>
  <si>
    <t>Livres</t>
  </si>
  <si>
    <t>RB</t>
  </si>
  <si>
    <t>Autres documentations</t>
  </si>
  <si>
    <t>Autres matières et Fournitures</t>
  </si>
  <si>
    <t>MM</t>
  </si>
  <si>
    <t>Consommables système d'encrage (imprimantes)</t>
  </si>
  <si>
    <t>NF</t>
  </si>
  <si>
    <t>Achat de matériel spécialisé</t>
  </si>
  <si>
    <t>TOTAL FOURNITURES - FD</t>
  </si>
  <si>
    <t>ENTRETIEN IMMOBILIER</t>
  </si>
  <si>
    <t>PQ</t>
  </si>
  <si>
    <t>Entretien terrains</t>
  </si>
  <si>
    <t>PR/LG</t>
  </si>
  <si>
    <t>Entretien des batiments</t>
  </si>
  <si>
    <t>MQ</t>
  </si>
  <si>
    <t>Fournitures d'atelier et de magasin</t>
  </si>
  <si>
    <t>TOTAL ENTRETIENS IMMOBILIERS - FE</t>
  </si>
  <si>
    <t>MAINTENANCE TECHNIQUE</t>
  </si>
  <si>
    <t>MS</t>
  </si>
  <si>
    <t>Pièces et accessoires matériel technique</t>
  </si>
  <si>
    <t>PX</t>
  </si>
  <si>
    <t>Entretien et réparation de matériel</t>
  </si>
  <si>
    <t>QQ</t>
  </si>
  <si>
    <t>QJ</t>
  </si>
  <si>
    <t xml:space="preserve">Maintenance des matériels de reprographie </t>
  </si>
  <si>
    <t>6115230000 / 6115230000</t>
  </si>
  <si>
    <t>QM QN</t>
  </si>
  <si>
    <t>Entretien des matériels de bureau</t>
  </si>
  <si>
    <t>PW</t>
  </si>
  <si>
    <t>QK</t>
  </si>
  <si>
    <t>Entretien des matériels de télécommunications</t>
  </si>
  <si>
    <t>TOTAL MAINTENANCE TECHNIQUE - FF</t>
  </si>
  <si>
    <t>TELECOMMUNICATIONS</t>
  </si>
  <si>
    <t>UK</t>
  </si>
  <si>
    <t>Téléphonie fixe</t>
  </si>
  <si>
    <t>UL</t>
  </si>
  <si>
    <t>Téléphonie mobile</t>
  </si>
  <si>
    <t>TOTAL TELECOMMUNICATIONS - FG</t>
  </si>
  <si>
    <t>INFORMATIQUE FONCTIONNEMENT</t>
  </si>
  <si>
    <t>UM</t>
  </si>
  <si>
    <t>Internet</t>
  </si>
  <si>
    <t>NN</t>
  </si>
  <si>
    <t>Autres contrats - Marché saisie télédéclarations Pôle RE</t>
  </si>
  <si>
    <t>UB</t>
  </si>
  <si>
    <t>Déménagement matériels informatiques</t>
  </si>
  <si>
    <t>QH</t>
  </si>
  <si>
    <t>Entretien de matériel</t>
  </si>
  <si>
    <t>NM</t>
  </si>
  <si>
    <t>Assistance informatique aux utilisateurs</t>
  </si>
  <si>
    <t>TOTAL INFORMATIQUE FONCTIONNEMENT - FH</t>
  </si>
  <si>
    <t>AFFRANCHISSEMENT</t>
  </si>
  <si>
    <t>UJ</t>
  </si>
  <si>
    <t>Frais d'affranchissement et d'expédition</t>
  </si>
  <si>
    <t>TOTAL AFFRANCHISSEMENT - FI</t>
  </si>
  <si>
    <t>LOCATIONS IMMOBILIERES</t>
  </si>
  <si>
    <t>PB</t>
  </si>
  <si>
    <t xml:space="preserve">Locations de bâtiments à usage administratif </t>
  </si>
  <si>
    <t>PC</t>
  </si>
  <si>
    <t>Locations de salles de concours et de conférences"</t>
  </si>
  <si>
    <t>PD</t>
  </si>
  <si>
    <t>Logement de fonction</t>
  </si>
  <si>
    <t xml:space="preserve">PE </t>
  </si>
  <si>
    <t>Charges connexes à la location</t>
  </si>
  <si>
    <t>Z9</t>
  </si>
  <si>
    <t>TOTAL LOCATIONS IMMOBILIERES - FJ</t>
  </si>
  <si>
    <t>FRAIS DE POURSUITES</t>
  </si>
  <si>
    <t>RS</t>
  </si>
  <si>
    <t xml:space="preserve">Honoraires huissiers </t>
  </si>
  <si>
    <t>TOTAL FRAIS DE POURSUITE - FK</t>
  </si>
  <si>
    <t>SECURITE FONCTIONNEMENT</t>
  </si>
  <si>
    <t>NS</t>
  </si>
  <si>
    <t>Sécurité</t>
  </si>
  <si>
    <t>UQ</t>
  </si>
  <si>
    <t>Autres frais de télécommunications (liaisons alarme)</t>
  </si>
  <si>
    <t>VL</t>
  </si>
  <si>
    <t>Charges externes - transport de fonds</t>
  </si>
  <si>
    <t>VF</t>
  </si>
  <si>
    <t>Gardiennage</t>
  </si>
  <si>
    <t>TOTAL SECURITE FONCTIONNEMENT - FL</t>
  </si>
  <si>
    <t>AUTRES DEPENSES</t>
  </si>
  <si>
    <t>PG</t>
  </si>
  <si>
    <t>PK</t>
  </si>
  <si>
    <t>location de matériel informatique et télécommunication</t>
  </si>
  <si>
    <t>MF/ME</t>
  </si>
  <si>
    <t xml:space="preserve">Produits pharmaceutiques - Vêtements et uniformes </t>
  </si>
  <si>
    <t>VE</t>
  </si>
  <si>
    <t>Collecte des déchets (hors taxe agglo en VV EN 2009)</t>
  </si>
  <si>
    <t>LOCATIONS ET CHARGES IMMOBILIERES</t>
  </si>
  <si>
    <t>PF</t>
  </si>
  <si>
    <t>Charges de copropriété</t>
  </si>
  <si>
    <t>WH</t>
  </si>
  <si>
    <t>Divers autres impots et taxes (frais sur flammes postales)</t>
  </si>
  <si>
    <t>WJ</t>
  </si>
  <si>
    <t>Divers autres impôts/collectivités et Etats étrangers</t>
  </si>
  <si>
    <t>WK</t>
  </si>
  <si>
    <t>Intérêts moratoires - rembt aux collectivités locales / Autres pénalités</t>
  </si>
  <si>
    <t>WM</t>
  </si>
  <si>
    <t>VV</t>
  </si>
  <si>
    <t>TOTAL AUTRES DEPENSES DE FONCTIONNEMENT - FZ</t>
  </si>
  <si>
    <t>FRAIS DE DEPLACEMENT</t>
  </si>
  <si>
    <t>SV</t>
  </si>
  <si>
    <t>Nourriture métropole</t>
  </si>
  <si>
    <t>SW</t>
  </si>
  <si>
    <t>Logement métropole</t>
  </si>
  <si>
    <t>SF</t>
  </si>
  <si>
    <t>Métropole - usage du véhicule de personnels</t>
  </si>
  <si>
    <t>SJ/SM</t>
  </si>
  <si>
    <t>Transports métropole autres voyages</t>
  </si>
  <si>
    <t>TOTAL FRAIS DE DEPLACEMENT - CA</t>
  </si>
  <si>
    <t>CHARGES DIVERSES DE TRANSPORT</t>
  </si>
  <si>
    <t>UC</t>
  </si>
  <si>
    <t>QG</t>
  </si>
  <si>
    <t>Entretien, outillage et fournitures</t>
  </si>
  <si>
    <t>LY LZ</t>
  </si>
  <si>
    <t>Carburants et lubrifiants</t>
  </si>
  <si>
    <t>MT</t>
  </si>
  <si>
    <t>Pièces et accessoires matériel de transport</t>
  </si>
  <si>
    <t>PH</t>
  </si>
  <si>
    <t>QR</t>
  </si>
  <si>
    <t>Assurances sur véhicules</t>
  </si>
  <si>
    <t>TD</t>
  </si>
  <si>
    <t>Péage et frais de stationnement</t>
  </si>
  <si>
    <t>TOTAL CHARGES DIVERSES DE TRANSPORT - CB</t>
  </si>
  <si>
    <t>PRESTATAIRES EXTERNES</t>
  </si>
  <si>
    <t>SC</t>
  </si>
  <si>
    <t>Charges de publicité</t>
  </si>
  <si>
    <t>LD</t>
  </si>
  <si>
    <t>Achat d'études et prestations de servive</t>
  </si>
  <si>
    <t>RT</t>
  </si>
  <si>
    <t>Honoraires des médecins, experts médicaux, vétérinaires, analyses et centres de radiologie</t>
  </si>
  <si>
    <t>RZ/QT</t>
  </si>
  <si>
    <t>Autres rémunérations d'intermédiaires et honoraires</t>
  </si>
  <si>
    <t>TY</t>
  </si>
  <si>
    <t>Frais de représentation</t>
  </si>
  <si>
    <t>RG/ VL</t>
  </si>
  <si>
    <t>Autres services</t>
  </si>
  <si>
    <t>UR</t>
  </si>
  <si>
    <t>commissions sur cartes bancaires</t>
  </si>
  <si>
    <t>UW</t>
  </si>
  <si>
    <t>commissions bancaires</t>
  </si>
  <si>
    <t>SD</t>
  </si>
  <si>
    <t>Transport collectifs de personnes</t>
  </si>
  <si>
    <t>RD</t>
  </si>
  <si>
    <t>Stage et formations informatiques des utilisateurs</t>
  </si>
  <si>
    <t>RE</t>
  </si>
  <si>
    <t>Autres stages et formations (hors informatique)</t>
  </si>
  <si>
    <t>TOTAL PRESTATAIRES EXTERNES - CC</t>
  </si>
  <si>
    <t>TOTAL DEPENSES DE FONCTIONNEMENT</t>
  </si>
  <si>
    <t>II - DEPENSES D'EQUIPEMENT</t>
  </si>
  <si>
    <t>Compte PCE</t>
  </si>
  <si>
    <t>Intitulé</t>
  </si>
  <si>
    <t>Montants</t>
  </si>
  <si>
    <t>TRAVAUX IMMOBILIERS</t>
  </si>
  <si>
    <t>PR / AL</t>
  </si>
  <si>
    <t>Entretien des bâtiments</t>
  </si>
  <si>
    <t>TOTAL TRAVAUX IMMOBILIERS - EA</t>
  </si>
  <si>
    <t>MATERIELS LOGISTIQUE</t>
  </si>
  <si>
    <t>MATERIEL LOGISTIQUE</t>
  </si>
  <si>
    <t>NA</t>
  </si>
  <si>
    <t>ND</t>
  </si>
  <si>
    <t>MG</t>
  </si>
  <si>
    <t>Equipements individuels</t>
  </si>
  <si>
    <t>CD</t>
  </si>
  <si>
    <t>Matériel de télécommunications</t>
  </si>
  <si>
    <t>TOTAL MATERIELS LOGISTIQUES - EB</t>
  </si>
  <si>
    <t>MATERIELS INFORMATIQUES</t>
  </si>
  <si>
    <t>MZ</t>
  </si>
  <si>
    <t>Achats non stockés imprimantes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</si>
</sst>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,##0.00,%;[Red]\-#,##0.00,%"/>
    <numFmt numFmtId="174" formatCode="0.0"/>
    <numFmt numFmtId="175" formatCode="0.00000"/>
    <numFmt numFmtId="176" formatCode="0.0000"/>
    <numFmt numFmtId="177" formatCode="0.000"/>
    <numFmt numFmtId="178" formatCode="0.0000000"/>
    <numFmt numFmtId="179" formatCode="0.000000"/>
    <numFmt numFmtId="180" formatCode="#,##0.0"/>
    <numFmt numFmtId="181" formatCode="_-* #,##0.0\ &quot;F&quot;_-;\-* #,##0.0\ &quot;F&quot;_-;_-* &quot;-&quot;\ &quot;F&quot;_-;_-@_-"/>
    <numFmt numFmtId="182" formatCode="_-* #,##0.00\ &quot;F&quot;_-;\-* #,##0.00\ &quot;F&quot;_-;_-* &quot;-&quot;\ &quot;F&quot;_-;_-@_-"/>
    <numFmt numFmtId="183" formatCode="#,##0.000"/>
    <numFmt numFmtId="184" formatCode="#,##0.0000"/>
    <numFmt numFmtId="185" formatCode="_-* #,##0.0\ &quot;F&quot;_-;\-* #,##0.0\ &quot;F&quot;_-;_-* &quot;-&quot;??\ &quot;F&quot;_-;_-@_-"/>
    <numFmt numFmtId="186" formatCode="_-* #,##0\ &quot;F&quot;_-;\-* #,##0\ &quot;F&quot;_-;_-* &quot;-&quot;??\ &quot;F&quot;_-;_-@_-"/>
    <numFmt numFmtId="187" formatCode="#,##0.00\ &quot;€&quot;"/>
    <numFmt numFmtId="188" formatCode="#,##0.00\ _€"/>
    <numFmt numFmtId="189" formatCode="#,##0.00\ _F"/>
    <numFmt numFmtId="190" formatCode="#,##0\ _F"/>
    <numFmt numFmtId="191" formatCode="dd\-mmmm"/>
    <numFmt numFmtId="192" formatCode="_-* #,##0.0\ _F_-;\-* #,##0.0\ _F_-;_-* &quot;-&quot;??\ _F_-;_-@_-"/>
    <numFmt numFmtId="193" formatCode="_-* #,##0\ _F_-;\-* #,##0\ _F_-;_-* &quot;-&quot;??\ _F_-;_-@_-"/>
    <numFmt numFmtId="194" formatCode="#,##0.00_ ;\-#,##0.00\ "/>
    <numFmt numFmtId="195" formatCode="#,##0\ _€"/>
    <numFmt numFmtId="196" formatCode="_-* #,##0.00\ [$€]_-;\-* #,##0.00\ [$€]_-;_-* &quot;-&quot;??\ [$€]_-;_-@_-"/>
    <numFmt numFmtId="197" formatCode="_-* #,##0.00\ [$€-81D]_-;\-* #,##0.00\ [$€-81D]_-;_-* &quot;-&quot;??\ [$€-81D]_-;_-@_-"/>
    <numFmt numFmtId="198" formatCode="#,##0.00;[Red]#,##0.00"/>
    <numFmt numFmtId="199" formatCode="#,##0.00_ ;[Red]\-#,##0.00\ "/>
    <numFmt numFmtId="200" formatCode="#,##0.0\ _€;[Red]\-#,##0.0\ _€"/>
    <numFmt numFmtId="201" formatCode="#,##0.000\ _€;[Red]\-#,##0.000\ _€"/>
    <numFmt numFmtId="202" formatCode="0.000%"/>
    <numFmt numFmtId="203" formatCode="#,##0.0\ _€"/>
    <numFmt numFmtId="204" formatCode="#,##0.00000"/>
    <numFmt numFmtId="205" formatCode="#,##0.0000\ _€;[Red]\-#,##0.0000\ _€"/>
    <numFmt numFmtId="206" formatCode="#,##0.00000\ _€;[Red]\-#,##0.00000\ _€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-* #,##0\ _€_-;\-* #,##0\ _€_-;_-* &quot;- &quot;_€_-;_-@_-"/>
    <numFmt numFmtId="212" formatCode="_-* #,##0\ _F_-;\-* #,##0\ _F_-;_-* &quot;- &quot;_F_-;_-@_-"/>
    <numFmt numFmtId="213" formatCode="_(* #,##0_);_(* \(#,##0\);_(* \-_);_(@_)"/>
    <numFmt numFmtId="214" formatCode="_-* #,##0.00\ _€_-;\-* #,##0.00\ _€_-;_-* \-??\ _€_-;_-@_-"/>
    <numFmt numFmtId="215" formatCode="_-* #,##0.00\ _F_-;\-* #,##0.00\ _F_-;_-* \-??\ _F_-;_-@_-"/>
    <numFmt numFmtId="216" formatCode="_(* #,##0.00_);_(* \(#,##0.00\);_(* \-??_);_(@_)"/>
    <numFmt numFmtId="217" formatCode="_-* #,##0&quot; €&quot;_-;\-* #,##0&quot; €&quot;_-;_-* &quot;- €&quot;_-;_-@_-"/>
    <numFmt numFmtId="218" formatCode="_-* #,##0&quot; F&quot;_-;\-* #,##0&quot; F&quot;_-;_-* &quot;- F&quot;_-;_-@_-"/>
    <numFmt numFmtId="219" formatCode="_(\$* #,##0_);_(\$* \(#,##0\);_(\$* \-_);_(@_)"/>
    <numFmt numFmtId="220" formatCode="_-* #,##0.00&quot; €&quot;_-;\-* #,##0.00&quot; €&quot;_-;_-* \-??&quot; €&quot;_-;_-@_-"/>
    <numFmt numFmtId="221" formatCode="_-* #,##0.00&quot; F&quot;_-;\-* #,##0.00&quot; F&quot;_-;_-* \-??&quot; F&quot;_-;_-@_-"/>
    <numFmt numFmtId="222" formatCode="_(\$* #,##0.00_);_(\$* \(#,##0.00\);_(\$* \-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4"/>
      <name val="Wingdings 2"/>
      <family val="1"/>
    </font>
    <font>
      <b/>
      <sz val="24"/>
      <name val="Arial"/>
      <family val="0"/>
    </font>
    <font>
      <sz val="14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Continuous" vertical="center" wrapText="1"/>
    </xf>
    <xf numFmtId="0" fontId="0" fillId="2" borderId="2" xfId="0" applyFont="1" applyFill="1" applyBorder="1" applyAlignment="1">
      <alignment horizontal="centerContinuous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 wrapText="1"/>
    </xf>
    <xf numFmtId="4" fontId="4" fillId="5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4" fillId="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4" fillId="6" borderId="1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left" vertical="center" wrapText="1"/>
    </xf>
    <xf numFmtId="4" fontId="4" fillId="6" borderId="4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4" fillId="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4" fillId="4" borderId="1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0" fontId="4" fillId="4" borderId="2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4" fillId="4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4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3" xfId="0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8" fillId="0" borderId="27" xfId="22" applyFont="1" applyFill="1" applyBorder="1" applyAlignment="1">
      <alignment horizontal="center" wrapText="1"/>
      <protection/>
    </xf>
    <xf numFmtId="4" fontId="0" fillId="0" borderId="8" xfId="0" applyNumberFormat="1" applyFont="1" applyBorder="1" applyAlignment="1">
      <alignment/>
    </xf>
    <xf numFmtId="0" fontId="0" fillId="0" borderId="25" xfId="0" applyFont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3" fontId="0" fillId="0" borderId="7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0" fontId="4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4" xfId="0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/>
    </xf>
    <xf numFmtId="0" fontId="10" fillId="7" borderId="1" xfId="0" applyFont="1" applyFill="1" applyBorder="1" applyAlignment="1">
      <alignment/>
    </xf>
    <xf numFmtId="0" fontId="10" fillId="7" borderId="3" xfId="0" applyFont="1" applyFill="1" applyBorder="1" applyAlignment="1">
      <alignment/>
    </xf>
    <xf numFmtId="0" fontId="10" fillId="7" borderId="3" xfId="0" applyFont="1" applyFill="1" applyBorder="1" applyAlignment="1">
      <alignment/>
    </xf>
    <xf numFmtId="0" fontId="11" fillId="7" borderId="3" xfId="0" applyFont="1" applyFill="1" applyBorder="1" applyAlignment="1">
      <alignment horizontal="left" vertical="center" wrapText="1"/>
    </xf>
    <xf numFmtId="4" fontId="12" fillId="7" borderId="2" xfId="0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8" fillId="0" borderId="0" xfId="22" applyFont="1" applyFill="1" applyBorder="1" applyAlignment="1">
      <alignment horizontal="center" wrapText="1"/>
      <protection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5" borderId="4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6" borderId="4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4" fillId="4" borderId="4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4" borderId="2" xfId="0" applyNumberFormat="1" applyFont="1" applyFill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32" xfId="0" applyBorder="1" applyAlignment="1">
      <alignment/>
    </xf>
    <xf numFmtId="0" fontId="4" fillId="4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1" fontId="0" fillId="0" borderId="5" xfId="0" applyNumberFormat="1" applyBorder="1" applyAlignment="1" applyProtection="1">
      <alignment horizontal="right"/>
      <protection locked="0"/>
    </xf>
    <xf numFmtId="3" fontId="0" fillId="0" borderId="22" xfId="0" applyNumberFormat="1" applyBorder="1" applyAlignment="1">
      <alignment horizontal="right"/>
    </xf>
    <xf numFmtId="1" fontId="0" fillId="0" borderId="22" xfId="0" applyNumberFormat="1" applyBorder="1" applyAlignment="1" applyProtection="1">
      <alignment horizontal="right"/>
      <protection locked="0"/>
    </xf>
    <xf numFmtId="0" fontId="0" fillId="0" borderId="31" xfId="0" applyBorder="1" applyAlignment="1">
      <alignment/>
    </xf>
    <xf numFmtId="0" fontId="0" fillId="0" borderId="3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0" borderId="29" xfId="0" applyBorder="1" applyAlignment="1">
      <alignment/>
    </xf>
    <xf numFmtId="0" fontId="4" fillId="4" borderId="34" xfId="0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wrapText="1"/>
    </xf>
    <xf numFmtId="0" fontId="0" fillId="0" borderId="19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" fontId="0" fillId="0" borderId="22" xfId="0" applyNumberForma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36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" fontId="14" fillId="0" borderId="22" xfId="0" applyNumberFormat="1" applyFont="1" applyBorder="1" applyAlignment="1">
      <alignment horizontal="center" vertical="top" textRotation="179"/>
    </xf>
    <xf numFmtId="4" fontId="15" fillId="0" borderId="22" xfId="0" applyNumberFormat="1" applyFont="1" applyBorder="1" applyAlignment="1">
      <alignment horizontal="center" vertical="top" textRotation="179"/>
    </xf>
    <xf numFmtId="0" fontId="0" fillId="0" borderId="21" xfId="0" applyBorder="1" applyAlignment="1">
      <alignment horizontal="right"/>
    </xf>
    <xf numFmtId="0" fontId="0" fillId="0" borderId="9" xfId="0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euil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dget%20fonctionnement\DGF%202011\GESTION\PCE%20CHORUS%20COG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 COMPLETE"/>
      <sheetName val="NOMENCLATURE COMPLETE (1)"/>
      <sheetName val="NOMENCLATURE COMPLETE (2)"/>
      <sheetName val="Feuil1"/>
      <sheetName val="Feuil1 (4)"/>
      <sheetName val="Feuil1 (2)"/>
      <sheetName val="Feuil2"/>
      <sheetName val="Feuil3"/>
      <sheetName val="ANNEXE 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111212">
    <pageSetUpPr fitToPage="1"/>
  </sheetPr>
  <dimension ref="A1:O173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6.421875" style="96" customWidth="1"/>
    <col min="2" max="2" width="19.421875" style="96" customWidth="1"/>
    <col min="3" max="3" width="14.8515625" style="96" hidden="1" customWidth="1"/>
    <col min="4" max="4" width="14.57421875" style="96" hidden="1" customWidth="1"/>
    <col min="5" max="5" width="13.140625" style="96" hidden="1" customWidth="1"/>
    <col min="6" max="6" width="6.7109375" style="0" hidden="1" customWidth="1"/>
    <col min="7" max="7" width="47.8515625" style="97" customWidth="1"/>
    <col min="8" max="10" width="17.7109375" style="98" customWidth="1"/>
    <col min="11" max="11" width="17.7109375" style="112" customWidth="1"/>
    <col min="12" max="12" width="17.7109375" style="98" customWidth="1"/>
    <col min="13" max="13" width="12.7109375" style="142" bestFit="1" customWidth="1"/>
    <col min="14" max="14" width="11.7109375" style="0" bestFit="1" customWidth="1"/>
  </cols>
  <sheetData>
    <row r="1" spans="1:12" ht="21">
      <c r="A1" s="156" t="s">
        <v>112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ht="13.5" thickBot="1">
      <c r="K2" s="98"/>
    </row>
    <row r="3" spans="1:13" s="5" customFormat="1" ht="19.5" customHeight="1" thickBot="1">
      <c r="A3" s="2"/>
      <c r="B3" s="2"/>
      <c r="C3" s="2"/>
      <c r="D3" s="2"/>
      <c r="E3" s="2"/>
      <c r="F3" s="2"/>
      <c r="G3" s="3"/>
      <c r="H3" s="4"/>
      <c r="I3" s="4"/>
      <c r="J3" s="4"/>
      <c r="K3" s="103"/>
      <c r="L3" s="4"/>
      <c r="M3" s="143"/>
    </row>
    <row r="4" spans="1:13" s="1" customFormat="1" ht="34.5" customHeight="1" thickBot="1">
      <c r="A4" s="6" t="s">
        <v>1604</v>
      </c>
      <c r="B4" s="6" t="s">
        <v>14</v>
      </c>
      <c r="C4" s="6" t="s">
        <v>11</v>
      </c>
      <c r="D4" s="6" t="s">
        <v>1605</v>
      </c>
      <c r="E4" s="6" t="s">
        <v>12</v>
      </c>
      <c r="F4" s="6" t="s">
        <v>1606</v>
      </c>
      <c r="G4" s="6" t="s">
        <v>1607</v>
      </c>
      <c r="H4" s="4" t="s">
        <v>580</v>
      </c>
      <c r="I4" s="4" t="s">
        <v>581</v>
      </c>
      <c r="J4" s="4" t="s">
        <v>582</v>
      </c>
      <c r="K4" s="4" t="s">
        <v>583</v>
      </c>
      <c r="L4" s="4" t="s">
        <v>584</v>
      </c>
      <c r="M4" s="144"/>
    </row>
    <row r="5" spans="1:12" ht="15" customHeight="1" thickBot="1">
      <c r="A5" s="7" t="s">
        <v>1690</v>
      </c>
      <c r="B5" s="7"/>
      <c r="C5" s="7"/>
      <c r="D5" s="7"/>
      <c r="E5" s="7"/>
      <c r="F5" s="7"/>
      <c r="G5" s="8"/>
      <c r="H5" s="9"/>
      <c r="I5" s="9"/>
      <c r="J5" s="9"/>
      <c r="K5" s="104"/>
      <c r="L5" s="9"/>
    </row>
    <row r="6" spans="1:12" ht="13.5" customHeight="1" thickBot="1">
      <c r="A6" s="23">
        <v>61618</v>
      </c>
      <c r="B6" s="23">
        <v>6161000000</v>
      </c>
      <c r="C6" s="11">
        <f>VLOOKUP(A6,correspondance!A:B,2,0)</f>
        <v>6161000000</v>
      </c>
      <c r="D6" s="23"/>
      <c r="E6" s="23"/>
      <c r="F6" s="24" t="s">
        <v>1691</v>
      </c>
      <c r="G6" s="27" t="s">
        <v>1692</v>
      </c>
      <c r="H6" s="14">
        <v>2080000</v>
      </c>
      <c r="I6" s="14">
        <v>2057859.4</v>
      </c>
      <c r="J6" s="14">
        <v>2050000</v>
      </c>
      <c r="K6" s="105">
        <v>2017174.64</v>
      </c>
      <c r="L6" s="14">
        <v>1800000</v>
      </c>
    </row>
    <row r="7" spans="1:12" ht="13.5" thickBot="1">
      <c r="A7" s="20" t="s">
        <v>1693</v>
      </c>
      <c r="B7" s="20"/>
      <c r="C7" s="20"/>
      <c r="D7" s="20"/>
      <c r="E7" s="20"/>
      <c r="F7" s="20"/>
      <c r="G7" s="21"/>
      <c r="H7" s="22">
        <v>2080000</v>
      </c>
      <c r="I7" s="22">
        <v>2057859.4</v>
      </c>
      <c r="J7" s="22">
        <v>2050000</v>
      </c>
      <c r="K7" s="106">
        <f>K6</f>
        <v>2017174.64</v>
      </c>
      <c r="L7" s="106">
        <f>L6</f>
        <v>1800000</v>
      </c>
    </row>
    <row r="8" spans="1:12" ht="15" customHeight="1" thickBot="1">
      <c r="A8" s="7" t="s">
        <v>1154</v>
      </c>
      <c r="B8" s="7"/>
      <c r="C8" s="7"/>
      <c r="D8" s="7"/>
      <c r="E8" s="7"/>
      <c r="F8" s="7"/>
      <c r="G8" s="8"/>
      <c r="H8" s="9"/>
      <c r="I8" s="9"/>
      <c r="J8" s="9"/>
      <c r="K8" s="104"/>
      <c r="L8" s="9"/>
    </row>
    <row r="9" spans="1:12" ht="27" customHeight="1" thickBot="1">
      <c r="A9" s="127" t="s">
        <v>46</v>
      </c>
      <c r="B9" s="126">
        <v>6113210000</v>
      </c>
      <c r="C9" s="11" t="e">
        <f>VLOOKUP(A9,correspondance!A:B,2,0)</f>
        <v>#N/A</v>
      </c>
      <c r="D9" s="48" t="s">
        <v>1719</v>
      </c>
      <c r="E9" s="101"/>
      <c r="F9" s="24" t="s">
        <v>1720</v>
      </c>
      <c r="G9" s="13" t="s">
        <v>47</v>
      </c>
      <c r="H9" s="14">
        <f>50000+10000+95000</f>
        <v>155000</v>
      </c>
      <c r="I9" s="14">
        <f>39133.6+8519.23+84316.75</f>
        <v>131969.58000000002</v>
      </c>
      <c r="J9" s="14">
        <f>60000+8600+40000</f>
        <v>108600</v>
      </c>
      <c r="K9" s="105">
        <v>32872.58</v>
      </c>
      <c r="L9" s="14">
        <v>38000</v>
      </c>
    </row>
    <row r="10" spans="1:12" ht="13.5" customHeight="1">
      <c r="A10" s="37">
        <v>611324</v>
      </c>
      <c r="B10" s="37">
        <v>6113220000</v>
      </c>
      <c r="C10" s="11">
        <f>VLOOKUP(A10,correspondance!A:B,2,0)</f>
        <v>6113220000</v>
      </c>
      <c r="D10" s="37" t="s">
        <v>1719</v>
      </c>
      <c r="E10" s="37"/>
      <c r="F10" s="35" t="s">
        <v>1721</v>
      </c>
      <c r="G10" s="49" t="s">
        <v>1722</v>
      </c>
      <c r="H10" s="14">
        <v>12000</v>
      </c>
      <c r="I10" s="14">
        <v>11555.75</v>
      </c>
      <c r="J10" s="14">
        <v>11500</v>
      </c>
      <c r="K10" s="105"/>
      <c r="L10" s="14"/>
    </row>
    <row r="11" spans="1:12" ht="13.5" customHeight="1">
      <c r="A11" s="37">
        <v>606231</v>
      </c>
      <c r="B11" s="37">
        <v>6064000000</v>
      </c>
      <c r="C11" s="11">
        <f>VLOOKUP(A11,correspondance!A:B,2,0)</f>
        <v>6064000000</v>
      </c>
      <c r="D11" s="37" t="s">
        <v>1719</v>
      </c>
      <c r="E11" s="37"/>
      <c r="F11" s="35" t="s">
        <v>1723</v>
      </c>
      <c r="G11" s="49" t="s">
        <v>1724</v>
      </c>
      <c r="H11" s="14">
        <v>4000</v>
      </c>
      <c r="I11" s="14">
        <v>1949.15</v>
      </c>
      <c r="J11" s="14">
        <v>2000</v>
      </c>
      <c r="K11" s="105">
        <f>VLOOKUP(B11,'doc W'!A:B,2,0)+1000</f>
        <v>1364.83</v>
      </c>
      <c r="L11" s="14">
        <v>2000</v>
      </c>
    </row>
    <row r="12" spans="1:12" ht="13.5" customHeight="1">
      <c r="A12" s="37">
        <v>61812</v>
      </c>
      <c r="B12" s="37">
        <v>6183000000</v>
      </c>
      <c r="C12" s="11">
        <f>VLOOKUP(A12,correspondance!A:B,2,0)</f>
        <v>6183000000</v>
      </c>
      <c r="D12" s="37" t="s">
        <v>929</v>
      </c>
      <c r="E12" s="37"/>
      <c r="F12" s="35" t="s">
        <v>1725</v>
      </c>
      <c r="G12" s="47" t="s">
        <v>1726</v>
      </c>
      <c r="H12" s="14">
        <v>34000</v>
      </c>
      <c r="I12" s="14">
        <v>36624.37</v>
      </c>
      <c r="J12" s="14">
        <v>37000</v>
      </c>
      <c r="K12" s="105"/>
      <c r="L12" s="14"/>
    </row>
    <row r="13" spans="1:12" ht="13.5" customHeight="1">
      <c r="A13" s="37">
        <v>611316</v>
      </c>
      <c r="B13" s="37">
        <v>6113130000</v>
      </c>
      <c r="C13" s="11">
        <f>VLOOKUP(A13,correspondance!A:B,2,0)</f>
        <v>6113130000</v>
      </c>
      <c r="D13" s="50" t="s">
        <v>1727</v>
      </c>
      <c r="E13" s="50"/>
      <c r="F13" s="15" t="s">
        <v>1728</v>
      </c>
      <c r="G13" s="16" t="s">
        <v>1729</v>
      </c>
      <c r="H13" s="14">
        <f>345000-29000</f>
        <v>316000</v>
      </c>
      <c r="I13" s="14">
        <v>320487</v>
      </c>
      <c r="J13" s="14">
        <v>320000</v>
      </c>
      <c r="K13" s="105"/>
      <c r="L13" s="14"/>
    </row>
    <row r="14" spans="1:12" ht="30" customHeight="1">
      <c r="A14" s="37">
        <v>621287</v>
      </c>
      <c r="B14" s="37">
        <v>6212870000</v>
      </c>
      <c r="C14" s="11">
        <f>VLOOKUP(A14,correspondance!A:B,2,0)</f>
        <v>6212870000</v>
      </c>
      <c r="D14" s="37" t="s">
        <v>1719</v>
      </c>
      <c r="E14" s="37"/>
      <c r="F14" s="32" t="s">
        <v>1730</v>
      </c>
      <c r="G14" s="16" t="s">
        <v>1731</v>
      </c>
      <c r="H14" s="14">
        <v>2500</v>
      </c>
      <c r="I14" s="14">
        <v>1650.35</v>
      </c>
      <c r="J14" s="14">
        <v>2000</v>
      </c>
      <c r="K14" s="105">
        <v>811.6</v>
      </c>
      <c r="L14" s="14">
        <v>1000</v>
      </c>
    </row>
    <row r="15" spans="1:12" ht="22.5" customHeight="1">
      <c r="A15" s="37">
        <v>621288</v>
      </c>
      <c r="B15" s="37">
        <v>6212880000</v>
      </c>
      <c r="C15" s="11">
        <f>VLOOKUP(A15,correspondance!A:B,2,0)</f>
        <v>6212880000</v>
      </c>
      <c r="D15" s="37" t="s">
        <v>1719</v>
      </c>
      <c r="E15" s="37"/>
      <c r="F15" s="15" t="s">
        <v>1732</v>
      </c>
      <c r="G15" s="16" t="s">
        <v>1733</v>
      </c>
      <c r="H15" s="14">
        <v>4000</v>
      </c>
      <c r="I15" s="14">
        <v>2793.82</v>
      </c>
      <c r="J15" s="14">
        <v>3000</v>
      </c>
      <c r="K15" s="105">
        <v>509</v>
      </c>
      <c r="L15" s="14"/>
    </row>
    <row r="16" spans="1:12" ht="19.5" customHeight="1">
      <c r="A16" s="37">
        <v>6221</v>
      </c>
      <c r="B16" s="37">
        <v>6221000000</v>
      </c>
      <c r="C16" s="11">
        <f>VLOOKUP(A16,correspondance!A:B,2,0)</f>
        <v>6221000000</v>
      </c>
      <c r="D16" s="37" t="s">
        <v>1719</v>
      </c>
      <c r="E16" s="37"/>
      <c r="F16" s="15" t="s">
        <v>1734</v>
      </c>
      <c r="G16" s="16" t="s">
        <v>1735</v>
      </c>
      <c r="H16" s="14">
        <v>30000</v>
      </c>
      <c r="I16" s="14">
        <f>7235.92-I17</f>
        <v>5167.950000000001</v>
      </c>
      <c r="J16" s="14">
        <v>10500</v>
      </c>
      <c r="K16" s="105">
        <f>VLOOKUP(B16,'doc W'!A:B,2,0)+572.34</f>
        <v>12373.36</v>
      </c>
      <c r="L16" s="14">
        <f>12500</f>
        <v>12500</v>
      </c>
    </row>
    <row r="17" spans="1:12" ht="13.5" customHeight="1">
      <c r="A17" s="37">
        <v>6228</v>
      </c>
      <c r="B17" s="37">
        <v>6228000000</v>
      </c>
      <c r="C17" s="11">
        <f>VLOOKUP(A17,correspondance!A:B,2,0)</f>
        <v>6228000000</v>
      </c>
      <c r="D17" s="37" t="s">
        <v>1705</v>
      </c>
      <c r="E17" s="37"/>
      <c r="F17" s="15" t="s">
        <v>1736</v>
      </c>
      <c r="G17" s="16"/>
      <c r="H17" s="14">
        <v>0</v>
      </c>
      <c r="I17" s="14">
        <v>2067.97</v>
      </c>
      <c r="J17" s="14"/>
      <c r="K17" s="105"/>
      <c r="L17" s="14">
        <v>0</v>
      </c>
    </row>
    <row r="18" spans="1:12" ht="13.5" customHeight="1" thickBot="1">
      <c r="A18" s="10">
        <v>62123</v>
      </c>
      <c r="B18" s="10">
        <v>6212300000</v>
      </c>
      <c r="C18" s="11">
        <f>VLOOKUP(A18,correspondance!A:B,2,0)</f>
        <v>6212300000</v>
      </c>
      <c r="D18" s="37" t="s">
        <v>1719</v>
      </c>
      <c r="E18" s="37"/>
      <c r="F18" s="15" t="s">
        <v>1737</v>
      </c>
      <c r="G18" s="16" t="s">
        <v>1540</v>
      </c>
      <c r="H18" s="14">
        <v>0</v>
      </c>
      <c r="I18" s="14">
        <v>0</v>
      </c>
      <c r="J18" s="14">
        <v>0</v>
      </c>
      <c r="K18" s="105">
        <f>15144.87-14816</f>
        <v>328.8700000000008</v>
      </c>
      <c r="L18" s="14">
        <v>0</v>
      </c>
    </row>
    <row r="19" spans="1:14" ht="13.5" thickBot="1">
      <c r="A19" s="20" t="s">
        <v>1738</v>
      </c>
      <c r="B19" s="20"/>
      <c r="C19" s="20"/>
      <c r="D19" s="20"/>
      <c r="E19" s="20"/>
      <c r="F19" s="20"/>
      <c r="G19" s="21"/>
      <c r="H19" s="22">
        <f>SUM(H9:H18)</f>
        <v>557500</v>
      </c>
      <c r="I19" s="22">
        <f>SUM(I9:I18)</f>
        <v>514265.93999999994</v>
      </c>
      <c r="J19" s="22">
        <f>SUM(J9:J18)</f>
        <v>494600</v>
      </c>
      <c r="K19" s="22">
        <f>SUM(K9:K18)</f>
        <v>48260.240000000005</v>
      </c>
      <c r="L19" s="22">
        <f>SUM(L9:L18)</f>
        <v>53500</v>
      </c>
      <c r="N19" s="98"/>
    </row>
    <row r="20" spans="1:12" ht="15" customHeight="1" thickBot="1">
      <c r="A20" s="7" t="s">
        <v>1749</v>
      </c>
      <c r="B20" s="7"/>
      <c r="C20" s="7"/>
      <c r="D20" s="7"/>
      <c r="E20" s="7"/>
      <c r="F20" s="7"/>
      <c r="G20" s="8"/>
      <c r="H20" s="9"/>
      <c r="I20" s="9"/>
      <c r="J20" s="9"/>
      <c r="K20" s="104"/>
      <c r="L20" s="9"/>
    </row>
    <row r="21" spans="1:12" ht="13.5" customHeight="1">
      <c r="A21" s="37">
        <v>61572</v>
      </c>
      <c r="B21" s="37">
        <v>6157100000</v>
      </c>
      <c r="C21" s="11">
        <f>VLOOKUP(A21,correspondance!A:B,2,0)</f>
        <v>6157100000</v>
      </c>
      <c r="D21" s="23"/>
      <c r="E21" s="23"/>
      <c r="F21" s="24" t="s">
        <v>1750</v>
      </c>
      <c r="G21" s="13" t="s">
        <v>1542</v>
      </c>
      <c r="H21" s="14">
        <v>105000</v>
      </c>
      <c r="I21" s="14">
        <v>211141.78</v>
      </c>
      <c r="J21" s="14">
        <v>150000</v>
      </c>
      <c r="K21" s="105">
        <f>VLOOKUP(B21,'doc W'!A:B,2,0)</f>
        <v>112844.14</v>
      </c>
      <c r="L21" s="14">
        <v>130000</v>
      </c>
    </row>
    <row r="22" spans="1:12" ht="13.5" customHeight="1">
      <c r="A22" s="37"/>
      <c r="B22" s="123">
        <v>6157200000</v>
      </c>
      <c r="C22" s="11" t="e">
        <f>VLOOKUP(A22,correspondance!A:B,2,0)</f>
        <v>#N/A</v>
      </c>
      <c r="D22" s="11"/>
      <c r="E22" s="11"/>
      <c r="F22" s="53"/>
      <c r="G22" s="54"/>
      <c r="H22" s="14"/>
      <c r="I22" s="14"/>
      <c r="J22" s="14"/>
      <c r="K22" s="105"/>
      <c r="L22" s="14"/>
    </row>
    <row r="23" spans="1:12" ht="13.5" customHeight="1">
      <c r="A23" s="37">
        <v>611582</v>
      </c>
      <c r="B23" s="123">
        <v>6115420000</v>
      </c>
      <c r="C23" s="11">
        <f>VLOOKUP(A23,correspondance!A:B,2,0)</f>
        <v>6115420000</v>
      </c>
      <c r="D23" s="10"/>
      <c r="E23" s="10"/>
      <c r="F23" s="15" t="s">
        <v>1751</v>
      </c>
      <c r="G23" s="16" t="s">
        <v>1752</v>
      </c>
      <c r="H23" s="14">
        <v>9000</v>
      </c>
      <c r="I23" s="14">
        <v>21891.99</v>
      </c>
      <c r="J23" s="14">
        <v>20000</v>
      </c>
      <c r="K23" s="105">
        <f>VLOOKUP(B23,'doc W'!A:B,2,0)</f>
        <v>28823.31</v>
      </c>
      <c r="L23" s="14">
        <v>29000</v>
      </c>
    </row>
    <row r="24" spans="1:12" ht="13.5" customHeight="1">
      <c r="A24" s="37">
        <v>606215</v>
      </c>
      <c r="B24" s="123">
        <v>6062500000</v>
      </c>
      <c r="C24" s="11">
        <f>VLOOKUP(A24,correspondance!A:B,2,0)</f>
        <v>6062500000</v>
      </c>
      <c r="D24" s="37"/>
      <c r="E24" s="37"/>
      <c r="F24" s="15" t="s">
        <v>1753</v>
      </c>
      <c r="G24" s="16" t="s">
        <v>1754</v>
      </c>
      <c r="H24" s="14">
        <v>21000</v>
      </c>
      <c r="I24" s="14">
        <v>22975.42</v>
      </c>
      <c r="J24" s="14">
        <v>23000</v>
      </c>
      <c r="K24" s="105">
        <f>VLOOKUP(B24,'doc W'!A:B,2,0)</f>
        <v>29007.64</v>
      </c>
      <c r="L24" s="14">
        <v>25000</v>
      </c>
    </row>
    <row r="25" spans="1:12" ht="13.5" customHeight="1">
      <c r="A25" s="37">
        <v>606216</v>
      </c>
      <c r="B25" s="123"/>
      <c r="C25" s="11" t="e">
        <f>VLOOKUP(A25,correspondance!A:B,2,0)</f>
        <v>#N/A</v>
      </c>
      <c r="D25" s="37"/>
      <c r="E25" s="37"/>
      <c r="F25" s="15"/>
      <c r="G25" s="77"/>
      <c r="H25" s="14"/>
      <c r="I25" s="14"/>
      <c r="J25" s="14"/>
      <c r="K25" s="105"/>
      <c r="L25" s="14"/>
    </row>
    <row r="26" spans="1:12" ht="13.5" customHeight="1">
      <c r="A26" s="37">
        <v>60632</v>
      </c>
      <c r="B26" s="123">
        <v>6065600000</v>
      </c>
      <c r="C26" s="11">
        <f>VLOOKUP(A26,correspondance!A:B,2,0)</f>
        <v>6065700000</v>
      </c>
      <c r="D26" s="10"/>
      <c r="E26" s="10"/>
      <c r="F26" s="15" t="s">
        <v>1755</v>
      </c>
      <c r="G26" s="55" t="s">
        <v>1756</v>
      </c>
      <c r="H26" s="14">
        <v>0</v>
      </c>
      <c r="I26" s="14">
        <v>0</v>
      </c>
      <c r="J26" s="14">
        <v>0</v>
      </c>
      <c r="K26" s="105"/>
      <c r="L26" s="14"/>
    </row>
    <row r="27" spans="1:12" ht="13.5" customHeight="1">
      <c r="A27" s="37"/>
      <c r="B27" s="123">
        <v>6065700000</v>
      </c>
      <c r="C27" s="11" t="e">
        <f>VLOOKUP(A27,correspondance!A:B,2,0)</f>
        <v>#N/A</v>
      </c>
      <c r="D27" s="10"/>
      <c r="E27" s="10"/>
      <c r="F27" s="15"/>
      <c r="G27" s="56"/>
      <c r="H27" s="14"/>
      <c r="I27" s="14"/>
      <c r="J27" s="14"/>
      <c r="K27" s="105"/>
      <c r="L27" s="14"/>
    </row>
    <row r="28" spans="1:12" ht="13.5" customHeight="1">
      <c r="A28" s="37">
        <v>611322</v>
      </c>
      <c r="B28" s="123">
        <v>6113230000</v>
      </c>
      <c r="C28" s="11">
        <f>VLOOKUP(A28,correspondance!A:B,2,0)</f>
        <v>6113230000</v>
      </c>
      <c r="D28" s="10"/>
      <c r="E28" s="10"/>
      <c r="F28" s="15" t="s">
        <v>1757</v>
      </c>
      <c r="G28" s="16" t="s">
        <v>1541</v>
      </c>
      <c r="H28" s="14">
        <v>32000</v>
      </c>
      <c r="I28" s="14">
        <v>29871.94</v>
      </c>
      <c r="J28" s="14">
        <v>30000</v>
      </c>
      <c r="K28" s="105">
        <f>VLOOKUP(B28,'doc W'!A:B,2,0)</f>
        <v>28909.45</v>
      </c>
      <c r="L28" s="14">
        <v>29000</v>
      </c>
    </row>
    <row r="29" spans="1:12" ht="13.5" customHeight="1">
      <c r="A29" s="37">
        <v>61161</v>
      </c>
      <c r="B29" s="123">
        <v>6116000000</v>
      </c>
      <c r="C29" s="11" t="e">
        <f>VLOOKUP(A29,correspondance!A:B,2,0)</f>
        <v>#N/A</v>
      </c>
      <c r="D29" s="10"/>
      <c r="E29" s="10"/>
      <c r="F29" s="15" t="s">
        <v>1758</v>
      </c>
      <c r="G29" s="55" t="s">
        <v>1759</v>
      </c>
      <c r="H29" s="14">
        <v>1100</v>
      </c>
      <c r="I29" s="14">
        <v>914.64</v>
      </c>
      <c r="J29" s="14">
        <v>1000</v>
      </c>
      <c r="K29" s="105"/>
      <c r="L29" s="14"/>
    </row>
    <row r="30" spans="1:12" ht="13.5" customHeight="1" thickBot="1">
      <c r="A30" s="37">
        <v>61534</v>
      </c>
      <c r="B30" s="123">
        <v>6184300000</v>
      </c>
      <c r="C30" s="11" t="e">
        <f>VLOOKUP(A30,correspondance!A:B,2,0)</f>
        <v>#N/A</v>
      </c>
      <c r="D30" s="17"/>
      <c r="E30" s="17"/>
      <c r="F30" s="28" t="s">
        <v>1760</v>
      </c>
      <c r="G30" s="16" t="s">
        <v>1761</v>
      </c>
      <c r="H30" s="14">
        <v>18500</v>
      </c>
      <c r="I30" s="14">
        <v>21241.31</v>
      </c>
      <c r="J30" s="14">
        <v>20000</v>
      </c>
      <c r="K30" s="105">
        <f>VLOOKUP(B30,'doc W'!A:B,2,0)</f>
        <v>3283.94</v>
      </c>
      <c r="L30" s="14">
        <v>3000</v>
      </c>
    </row>
    <row r="31" spans="1:12" ht="13.5" customHeight="1" thickBot="1">
      <c r="A31" s="37"/>
      <c r="B31" s="123">
        <v>6136000000</v>
      </c>
      <c r="C31" s="44"/>
      <c r="D31" s="114"/>
      <c r="E31" s="114"/>
      <c r="F31" s="115"/>
      <c r="G31" s="16" t="s">
        <v>840</v>
      </c>
      <c r="H31" s="36"/>
      <c r="I31" s="36"/>
      <c r="J31" s="36"/>
      <c r="K31" s="105">
        <f>VLOOKUP(B31,'doc W'!A:B,2,0)</f>
        <v>2691</v>
      </c>
      <c r="L31" s="36">
        <v>3000</v>
      </c>
    </row>
    <row r="32" spans="1:12" ht="13.5" customHeight="1" thickBot="1">
      <c r="A32" s="37"/>
      <c r="B32" s="123">
        <v>61510000</v>
      </c>
      <c r="C32" s="44"/>
      <c r="D32" s="114"/>
      <c r="E32" s="114"/>
      <c r="F32" s="115"/>
      <c r="G32" s="16" t="s">
        <v>1155</v>
      </c>
      <c r="H32" s="36"/>
      <c r="I32" s="36"/>
      <c r="J32" s="36"/>
      <c r="K32" s="107">
        <v>8011.37</v>
      </c>
      <c r="L32" s="36">
        <v>0</v>
      </c>
    </row>
    <row r="33" spans="1:12" ht="13.5" thickBot="1">
      <c r="A33" s="20" t="s">
        <v>1762</v>
      </c>
      <c r="B33" s="20"/>
      <c r="C33" s="20"/>
      <c r="D33" s="20"/>
      <c r="E33" s="20"/>
      <c r="F33" s="20"/>
      <c r="G33" s="21"/>
      <c r="H33" s="22">
        <f>SUM(H21:H32)</f>
        <v>186600</v>
      </c>
      <c r="I33" s="22">
        <f>SUM(I21:I32)</f>
        <v>308037.08</v>
      </c>
      <c r="J33" s="22">
        <f>SUM(J21:J32)</f>
        <v>244000</v>
      </c>
      <c r="K33" s="22">
        <f>SUM(K21:K32)</f>
        <v>213570.85000000003</v>
      </c>
      <c r="L33" s="22">
        <f>SUM(L21:L32)</f>
        <v>219000</v>
      </c>
    </row>
    <row r="34" spans="1:12" ht="15" customHeight="1" thickBot="1">
      <c r="A34" s="7" t="s">
        <v>1608</v>
      </c>
      <c r="B34" s="7"/>
      <c r="C34" s="7"/>
      <c r="D34" s="7"/>
      <c r="E34" s="7"/>
      <c r="F34" s="7"/>
      <c r="G34" s="8"/>
      <c r="H34" s="9"/>
      <c r="I34" s="9"/>
      <c r="J34" s="9"/>
      <c r="K34" s="104"/>
      <c r="L34" s="9"/>
    </row>
    <row r="35" spans="1:12" ht="12.75" customHeight="1">
      <c r="A35" s="10">
        <v>606211</v>
      </c>
      <c r="B35" s="11">
        <v>6062100000</v>
      </c>
      <c r="C35" s="11">
        <f>VLOOKUP(A35,correspondance!A:B,2,0)</f>
        <v>6062100000</v>
      </c>
      <c r="D35" s="11"/>
      <c r="E35" s="11"/>
      <c r="F35" s="12" t="s">
        <v>1609</v>
      </c>
      <c r="G35" s="13" t="s">
        <v>1610</v>
      </c>
      <c r="H35" s="14">
        <v>46500</v>
      </c>
      <c r="I35" s="14">
        <v>55320.4</v>
      </c>
      <c r="J35" s="14">
        <v>50000</v>
      </c>
      <c r="K35" s="105">
        <v>43993.55</v>
      </c>
      <c r="L35" s="14">
        <v>44000</v>
      </c>
    </row>
    <row r="36" spans="1:12" ht="12.75">
      <c r="A36" s="10">
        <v>606212</v>
      </c>
      <c r="B36" s="10">
        <v>6062200000</v>
      </c>
      <c r="C36" s="11">
        <f>VLOOKUP(A36,correspondance!A:B,2,0)</f>
        <v>6062200000</v>
      </c>
      <c r="D36" s="10"/>
      <c r="E36" s="10"/>
      <c r="F36" s="15" t="s">
        <v>1611</v>
      </c>
      <c r="G36" s="16" t="s">
        <v>1612</v>
      </c>
      <c r="H36" s="14">
        <v>468000</v>
      </c>
      <c r="I36" s="14">
        <v>456213.69</v>
      </c>
      <c r="J36" s="14">
        <v>450000</v>
      </c>
      <c r="K36" s="105">
        <v>541889.76</v>
      </c>
      <c r="L36" s="14">
        <v>500000</v>
      </c>
    </row>
    <row r="37" spans="1:12" ht="12.75">
      <c r="A37" s="10">
        <v>606213</v>
      </c>
      <c r="B37" s="10">
        <v>6062300000</v>
      </c>
      <c r="C37" s="11">
        <f>VLOOKUP(A37,correspondance!A:B,2,0)</f>
        <v>6062300000</v>
      </c>
      <c r="D37" s="10"/>
      <c r="E37" s="10"/>
      <c r="F37" s="15" t="s">
        <v>1613</v>
      </c>
      <c r="G37" s="16" t="s">
        <v>1543</v>
      </c>
      <c r="H37" s="14">
        <v>207500</v>
      </c>
      <c r="I37" s="14">
        <v>178065.14</v>
      </c>
      <c r="J37" s="14">
        <v>180000</v>
      </c>
      <c r="K37" s="105">
        <v>169221.81</v>
      </c>
      <c r="L37" s="14">
        <v>170000</v>
      </c>
    </row>
    <row r="38" spans="1:12" ht="12.75">
      <c r="A38" s="10">
        <v>606214</v>
      </c>
      <c r="B38" s="10">
        <v>6062400000</v>
      </c>
      <c r="C38" s="11">
        <f>VLOOKUP(A38,correspondance!A:B,2,0)</f>
        <v>6062400000</v>
      </c>
      <c r="D38" s="10"/>
      <c r="E38" s="10"/>
      <c r="F38" s="15" t="s">
        <v>1614</v>
      </c>
      <c r="G38" s="16" t="s">
        <v>1615</v>
      </c>
      <c r="H38" s="14">
        <v>9000</v>
      </c>
      <c r="I38" s="14">
        <v>8792.74</v>
      </c>
      <c r="J38" s="14">
        <v>8000</v>
      </c>
      <c r="K38" s="105">
        <v>13575.71</v>
      </c>
      <c r="L38" s="14">
        <v>13500</v>
      </c>
    </row>
    <row r="39" spans="1:12" ht="13.5" thickBot="1">
      <c r="A39" s="17">
        <v>606217</v>
      </c>
      <c r="B39" s="17">
        <v>6062600000</v>
      </c>
      <c r="C39" s="11">
        <f>VLOOKUP(A39,correspondance!A:B,2,0)</f>
        <v>6062600000</v>
      </c>
      <c r="D39" s="17"/>
      <c r="E39" s="17"/>
      <c r="F39" s="18" t="s">
        <v>1616</v>
      </c>
      <c r="G39" s="19" t="s">
        <v>1617</v>
      </c>
      <c r="H39" s="14">
        <v>25000</v>
      </c>
      <c r="I39" s="14">
        <v>16266.13</v>
      </c>
      <c r="J39" s="14">
        <v>17000</v>
      </c>
      <c r="K39" s="105">
        <v>7387.65</v>
      </c>
      <c r="L39" s="14">
        <v>7500</v>
      </c>
    </row>
    <row r="40" spans="1:15" ht="15" customHeight="1" thickBot="1">
      <c r="A40" s="20" t="s">
        <v>1618</v>
      </c>
      <c r="B40" s="20"/>
      <c r="C40" s="20"/>
      <c r="D40" s="20"/>
      <c r="E40" s="20"/>
      <c r="F40" s="20"/>
      <c r="G40" s="21"/>
      <c r="H40" s="22">
        <f>SUM(H35:H39)</f>
        <v>756000</v>
      </c>
      <c r="I40" s="22">
        <f>SUM(I35:I39)</f>
        <v>714658.1</v>
      </c>
      <c r="J40" s="22">
        <f>SUM(J35:J39)</f>
        <v>705000</v>
      </c>
      <c r="K40" s="22">
        <f>SUM(K35:K39)</f>
        <v>776068.4800000001</v>
      </c>
      <c r="L40" s="22">
        <f>SUM(L35:L39)</f>
        <v>735000</v>
      </c>
      <c r="O40" s="98"/>
    </row>
    <row r="41" spans="1:12" ht="15" customHeight="1" thickBot="1">
      <c r="A41" s="7" t="s">
        <v>1630</v>
      </c>
      <c r="B41" s="7"/>
      <c r="C41" s="7"/>
      <c r="D41" s="7"/>
      <c r="E41" s="7"/>
      <c r="F41" s="7"/>
      <c r="G41" s="8"/>
      <c r="H41" s="9"/>
      <c r="I41" s="9"/>
      <c r="J41" s="9"/>
      <c r="K41" s="104"/>
      <c r="L41" s="9"/>
    </row>
    <row r="42" spans="1:13" ht="13.5" customHeight="1">
      <c r="A42" s="30">
        <v>606271</v>
      </c>
      <c r="B42" s="30">
        <v>6066610000</v>
      </c>
      <c r="C42" s="11">
        <f>VLOOKUP(A42,correspondance!A:B,2,0)</f>
        <v>6066610000</v>
      </c>
      <c r="D42" s="30"/>
      <c r="E42" s="30"/>
      <c r="F42" s="31" t="s">
        <v>1631</v>
      </c>
      <c r="G42" s="13" t="s">
        <v>1632</v>
      </c>
      <c r="H42" s="14">
        <v>180000</v>
      </c>
      <c r="I42" s="14">
        <v>164329.23</v>
      </c>
      <c r="J42" s="14">
        <v>160000</v>
      </c>
      <c r="K42" s="105">
        <f>VLOOKUP(B42,'doc W'!A:B,2,0)</f>
        <v>187592.21</v>
      </c>
      <c r="L42" s="14">
        <v>90000</v>
      </c>
      <c r="M42" s="157" t="s">
        <v>788</v>
      </c>
    </row>
    <row r="43" spans="1:13" ht="13.5" customHeight="1">
      <c r="A43" s="10">
        <v>606153</v>
      </c>
      <c r="B43" s="159">
        <v>6066620000</v>
      </c>
      <c r="C43" s="11" t="e">
        <f>VLOOKUP(A43,correspondance!A:B,2,0)</f>
        <v>#N/A</v>
      </c>
      <c r="D43" s="10"/>
      <c r="E43" s="10"/>
      <c r="F43" s="32" t="s">
        <v>1633</v>
      </c>
      <c r="G43" s="33" t="s">
        <v>1634</v>
      </c>
      <c r="H43" s="14">
        <v>1300</v>
      </c>
      <c r="I43" s="14">
        <v>1763.5</v>
      </c>
      <c r="J43" s="14">
        <v>1500</v>
      </c>
      <c r="K43" s="155">
        <f>VLOOKUP(B43,'doc W'!A:B,2,0)</f>
        <v>112459.27</v>
      </c>
      <c r="L43" s="155">
        <v>105000</v>
      </c>
      <c r="M43" s="158"/>
    </row>
    <row r="44" spans="1:13" ht="27.75" customHeight="1">
      <c r="A44" s="34">
        <v>606272</v>
      </c>
      <c r="B44" s="160"/>
      <c r="C44" s="11">
        <f>VLOOKUP(A44,correspondance!A:B,2,0)</f>
        <v>6066620000</v>
      </c>
      <c r="D44" s="34"/>
      <c r="E44" s="34"/>
      <c r="F44" s="35" t="s">
        <v>1635</v>
      </c>
      <c r="G44" s="16" t="s">
        <v>1636</v>
      </c>
      <c r="H44" s="14">
        <v>168000</v>
      </c>
      <c r="I44" s="14">
        <v>164964.26</v>
      </c>
      <c r="J44" s="14">
        <v>165000</v>
      </c>
      <c r="K44" s="148"/>
      <c r="L44" s="148"/>
      <c r="M44" s="158"/>
    </row>
    <row r="45" spans="1:12" ht="13.5" customHeight="1">
      <c r="A45" s="34">
        <v>611811</v>
      </c>
      <c r="B45" s="153">
        <v>6118100000</v>
      </c>
      <c r="C45" s="11">
        <f>VLOOKUP(A45,correspondance!A:B,2,0)</f>
        <v>6118100000</v>
      </c>
      <c r="D45" s="34"/>
      <c r="E45" s="34"/>
      <c r="F45" s="35" t="s">
        <v>1637</v>
      </c>
      <c r="G45" s="16" t="s">
        <v>1638</v>
      </c>
      <c r="H45" s="14">
        <v>69000</v>
      </c>
      <c r="I45" s="14">
        <v>71145.34</v>
      </c>
      <c r="J45" s="14">
        <v>72000</v>
      </c>
      <c r="K45" s="155">
        <f>VLOOKUP(B45,'doc W'!A:B,2,0)</f>
        <v>91625.82</v>
      </c>
      <c r="L45" s="155">
        <v>85000</v>
      </c>
    </row>
    <row r="46" spans="1:12" ht="13.5" customHeight="1">
      <c r="A46" s="34">
        <v>611812</v>
      </c>
      <c r="B46" s="150"/>
      <c r="C46" s="11" t="e">
        <f>VLOOKUP(A46,correspondance!A:B,2,0)</f>
        <v>#N/A</v>
      </c>
      <c r="D46" s="34"/>
      <c r="E46" s="34"/>
      <c r="F46" s="35" t="s">
        <v>1639</v>
      </c>
      <c r="G46" s="16" t="s">
        <v>1640</v>
      </c>
      <c r="H46" s="14">
        <v>200</v>
      </c>
      <c r="I46" s="14">
        <v>1099.71</v>
      </c>
      <c r="J46" s="14">
        <v>1000</v>
      </c>
      <c r="K46" s="147"/>
      <c r="L46" s="147"/>
    </row>
    <row r="47" spans="1:12" ht="13.5" customHeight="1">
      <c r="A47" s="34">
        <v>611818</v>
      </c>
      <c r="B47" s="154"/>
      <c r="C47" s="11" t="e">
        <f>VLOOKUP(A47,correspondance!A:B,2,0)</f>
        <v>#N/A</v>
      </c>
      <c r="D47" s="34"/>
      <c r="E47" s="34"/>
      <c r="F47" s="35" t="s">
        <v>1641</v>
      </c>
      <c r="G47" s="16" t="s">
        <v>1642</v>
      </c>
      <c r="H47" s="14">
        <v>9800</v>
      </c>
      <c r="I47" s="14">
        <v>10255.97</v>
      </c>
      <c r="J47" s="14">
        <v>10000</v>
      </c>
      <c r="K47" s="148"/>
      <c r="L47" s="148"/>
    </row>
    <row r="48" spans="1:12" ht="13.5" customHeight="1">
      <c r="A48" s="34">
        <v>606288</v>
      </c>
      <c r="B48" s="34">
        <v>6068800000</v>
      </c>
      <c r="C48" s="11">
        <f>VLOOKUP(A48,correspondance!A:B,2,0)</f>
        <v>6068300000</v>
      </c>
      <c r="D48" s="34"/>
      <c r="E48" s="34"/>
      <c r="F48" s="35" t="s">
        <v>1621</v>
      </c>
      <c r="G48" s="16" t="s">
        <v>1643</v>
      </c>
      <c r="H48" s="14">
        <v>22000</v>
      </c>
      <c r="I48" s="14">
        <v>11669.47</v>
      </c>
      <c r="J48" s="14">
        <v>12000</v>
      </c>
      <c r="K48" s="105">
        <f>VLOOKUP(B48,'doc W'!A:B,2,0)-1000</f>
        <v>52326.38</v>
      </c>
      <c r="L48" s="14">
        <v>35000</v>
      </c>
    </row>
    <row r="49" spans="1:12" ht="13.5" customHeight="1">
      <c r="A49" s="34">
        <v>606273</v>
      </c>
      <c r="B49" s="34">
        <v>6066630000</v>
      </c>
      <c r="C49" s="11">
        <f>VLOOKUP(A49,correspondance!A:B,2,0)</f>
        <v>6066630000</v>
      </c>
      <c r="D49" s="34"/>
      <c r="E49" s="34"/>
      <c r="F49" s="35" t="s">
        <v>1644</v>
      </c>
      <c r="G49" s="16" t="s">
        <v>1645</v>
      </c>
      <c r="H49" s="14">
        <v>192000</v>
      </c>
      <c r="I49" s="14">
        <v>205804.25</v>
      </c>
      <c r="J49" s="14">
        <v>200000</v>
      </c>
      <c r="K49" s="105">
        <f>VLOOKUP(B49,'doc W'!A:B,2,0)</f>
        <v>147090.17</v>
      </c>
      <c r="L49" s="14">
        <v>135000</v>
      </c>
    </row>
    <row r="50" spans="1:12" ht="13.5" customHeight="1">
      <c r="A50" s="34">
        <v>60688</v>
      </c>
      <c r="B50" s="133">
        <v>6067300000</v>
      </c>
      <c r="C50" s="44">
        <f>VLOOKUP(A50,correspondance!A:B,2,0)</f>
        <v>6065200000</v>
      </c>
      <c r="D50" s="133"/>
      <c r="E50" s="133"/>
      <c r="F50" s="78" t="s">
        <v>1646</v>
      </c>
      <c r="G50" s="132" t="s">
        <v>1647</v>
      </c>
      <c r="H50" s="14">
        <v>7000</v>
      </c>
      <c r="I50" s="14">
        <v>9680.38</v>
      </c>
      <c r="J50" s="14">
        <v>8500</v>
      </c>
      <c r="K50" s="105"/>
      <c r="L50" s="14">
        <v>0</v>
      </c>
    </row>
    <row r="51" spans="1:12" ht="13.5" customHeight="1">
      <c r="A51" s="34"/>
      <c r="B51" s="134">
        <v>6065500000</v>
      </c>
      <c r="C51" s="44" t="e">
        <f>VLOOKUP(A51,correspondance!A:B,2,0)</f>
        <v>#N/A</v>
      </c>
      <c r="D51" s="134"/>
      <c r="E51" s="134"/>
      <c r="F51" s="135"/>
      <c r="G51" s="136" t="s">
        <v>424</v>
      </c>
      <c r="H51" s="14"/>
      <c r="I51" s="14"/>
      <c r="J51" s="14"/>
      <c r="K51" s="105">
        <f>VLOOKUP(B51,'doc W'!A:B,2,0)</f>
        <v>1674.4</v>
      </c>
      <c r="L51" s="14">
        <v>2000</v>
      </c>
    </row>
    <row r="52" spans="1:12" ht="13.5" customHeight="1" thickBot="1">
      <c r="A52" s="34"/>
      <c r="B52" s="137">
        <v>6066400000</v>
      </c>
      <c r="C52" s="114" t="e">
        <f>VLOOKUP(A52,correspondance!A:B,2,0)</f>
        <v>#N/A</v>
      </c>
      <c r="D52" s="137"/>
      <c r="E52" s="137"/>
      <c r="F52" s="138"/>
      <c r="G52" s="121" t="s">
        <v>486</v>
      </c>
      <c r="H52" s="14"/>
      <c r="I52" s="14"/>
      <c r="J52" s="14"/>
      <c r="K52" s="105">
        <f>VLOOKUP(B52,'doc W'!A:B,2,0)</f>
        <v>40286.53</v>
      </c>
      <c r="L52" s="14">
        <v>40000</v>
      </c>
    </row>
    <row r="53" spans="1:12" ht="13.5" customHeight="1" thickBot="1">
      <c r="A53" s="20" t="s">
        <v>1648</v>
      </c>
      <c r="B53" s="20"/>
      <c r="C53" s="20"/>
      <c r="D53" s="20"/>
      <c r="E53" s="20"/>
      <c r="F53" s="20"/>
      <c r="G53" s="21"/>
      <c r="H53" s="22">
        <f>SUM(H42:H52)</f>
        <v>649300</v>
      </c>
      <c r="I53" s="22">
        <v>640712.11</v>
      </c>
      <c r="J53" s="22">
        <v>630000</v>
      </c>
      <c r="K53" s="106">
        <f>K42+K43+K44+K45+K46+K47+K48+K49+K50+K51+K52</f>
        <v>633054.78</v>
      </c>
      <c r="L53" s="22">
        <f>SUM(L42:L52)</f>
        <v>492000</v>
      </c>
    </row>
    <row r="54" spans="1:12" ht="15" customHeight="1" thickBot="1">
      <c r="A54" s="7" t="s">
        <v>1739</v>
      </c>
      <c r="B54" s="7"/>
      <c r="C54" s="7"/>
      <c r="D54" s="7"/>
      <c r="E54" s="7"/>
      <c r="F54" s="7"/>
      <c r="G54" s="8"/>
      <c r="H54" s="9"/>
      <c r="I54" s="9"/>
      <c r="J54" s="9"/>
      <c r="K54" s="104"/>
      <c r="L54" s="9"/>
    </row>
    <row r="55" spans="1:12" ht="13.5" customHeight="1">
      <c r="A55" s="37">
        <v>615322</v>
      </c>
      <c r="B55" s="149">
        <v>6153110000</v>
      </c>
      <c r="C55" s="11" t="e">
        <f>VLOOKUP(A55,correspondance!A:B,2,0)</f>
        <v>#N/A</v>
      </c>
      <c r="D55" s="37"/>
      <c r="E55" s="37"/>
      <c r="F55" s="35" t="s">
        <v>1740</v>
      </c>
      <c r="G55" s="51" t="s">
        <v>1741</v>
      </c>
      <c r="H55" s="14">
        <v>125000</v>
      </c>
      <c r="I55" s="14">
        <v>128565.57</v>
      </c>
      <c r="J55" s="14">
        <v>128000</v>
      </c>
      <c r="K55" s="146">
        <v>711401.16</v>
      </c>
      <c r="L55" s="146">
        <v>580000</v>
      </c>
    </row>
    <row r="56" spans="1:12" ht="13.5" customHeight="1">
      <c r="A56" s="37">
        <v>615323</v>
      </c>
      <c r="B56" s="150"/>
      <c r="C56" s="11" t="e">
        <f>VLOOKUP(A56,correspondance!A:B,2,0)</f>
        <v>#N/A</v>
      </c>
      <c r="D56" s="37"/>
      <c r="E56" s="37"/>
      <c r="F56" s="35" t="s">
        <v>1742</v>
      </c>
      <c r="G56" s="51" t="s">
        <v>1743</v>
      </c>
      <c r="H56" s="14">
        <v>24000</v>
      </c>
      <c r="I56" s="14">
        <v>36803.7</v>
      </c>
      <c r="J56" s="14">
        <v>35000</v>
      </c>
      <c r="K56" s="147"/>
      <c r="L56" s="147"/>
    </row>
    <row r="57" spans="1:12" ht="13.5" customHeight="1">
      <c r="A57" s="52">
        <v>615311</v>
      </c>
      <c r="B57" s="150"/>
      <c r="C57" s="11" t="e">
        <f>VLOOKUP(A57,correspondance!A:B,2,0)</f>
        <v>#N/A</v>
      </c>
      <c r="D57" s="52"/>
      <c r="E57" s="52"/>
      <c r="F57" s="35" t="s">
        <v>1744</v>
      </c>
      <c r="G57" s="51" t="s">
        <v>1745</v>
      </c>
      <c r="H57" s="14">
        <v>300000</v>
      </c>
      <c r="I57" s="14">
        <v>282347.61</v>
      </c>
      <c r="J57" s="14">
        <v>285000</v>
      </c>
      <c r="K57" s="147"/>
      <c r="L57" s="147"/>
    </row>
    <row r="58" spans="1:12" ht="13.5" customHeight="1" thickBot="1">
      <c r="A58" s="37">
        <v>6153128</v>
      </c>
      <c r="B58" s="151"/>
      <c r="C58" s="11">
        <f>VLOOKUP(A58,correspondance!A:B,2,0)</f>
        <v>6153110000</v>
      </c>
      <c r="D58" s="37"/>
      <c r="E58" s="37"/>
      <c r="F58" s="35" t="s">
        <v>1746</v>
      </c>
      <c r="G58" s="51" t="s">
        <v>1747</v>
      </c>
      <c r="H58" s="14">
        <v>250000</v>
      </c>
      <c r="I58" s="14">
        <v>258985.29</v>
      </c>
      <c r="J58" s="14">
        <v>260000</v>
      </c>
      <c r="K58" s="152"/>
      <c r="L58" s="152"/>
    </row>
    <row r="59" spans="1:12" ht="17.25" customHeight="1" thickBot="1">
      <c r="A59" s="20" t="s">
        <v>1748</v>
      </c>
      <c r="B59" s="20"/>
      <c r="C59" s="20"/>
      <c r="D59" s="20"/>
      <c r="E59" s="20"/>
      <c r="F59" s="20"/>
      <c r="G59" s="21"/>
      <c r="H59" s="22">
        <f>SUM(H55:H58)</f>
        <v>699000</v>
      </c>
      <c r="I59" s="22">
        <v>706702.17</v>
      </c>
      <c r="J59" s="22">
        <v>708000</v>
      </c>
      <c r="K59" s="106">
        <f>SUM(K55:K58)</f>
        <v>711401.16</v>
      </c>
      <c r="L59" s="106">
        <f>SUM(L55:L58)</f>
        <v>580000</v>
      </c>
    </row>
    <row r="60" spans="1:12" ht="15" customHeight="1" thickBot="1">
      <c r="A60" s="7" t="s">
        <v>1705</v>
      </c>
      <c r="B60" s="7"/>
      <c r="C60" s="7"/>
      <c r="D60" s="7"/>
      <c r="E60" s="7"/>
      <c r="F60" s="7"/>
      <c r="G60" s="8"/>
      <c r="H60" s="9"/>
      <c r="I60" s="9"/>
      <c r="J60" s="9"/>
      <c r="K60" s="104"/>
      <c r="L60" s="9"/>
    </row>
    <row r="61" spans="1:12" ht="13.5" customHeight="1" thickBot="1">
      <c r="A61" s="10">
        <v>61365</v>
      </c>
      <c r="B61" s="10">
        <v>6134000000</v>
      </c>
      <c r="C61" s="11">
        <f>VLOOKUP(A61,correspondance!A:B,2,0)</f>
        <v>6134000000</v>
      </c>
      <c r="D61" s="10"/>
      <c r="E61" s="10"/>
      <c r="F61" s="39" t="s">
        <v>1706</v>
      </c>
      <c r="G61" s="16" t="s">
        <v>1707</v>
      </c>
      <c r="H61" s="14">
        <f>138000+16000</f>
        <v>154000</v>
      </c>
      <c r="I61" s="14">
        <v>187524.44</v>
      </c>
      <c r="J61" s="14">
        <v>187000</v>
      </c>
      <c r="K61" s="105">
        <v>166714.84</v>
      </c>
      <c r="L61" s="14">
        <f>150000-70000</f>
        <v>80000</v>
      </c>
    </row>
    <row r="62" spans="1:12" ht="12.75" customHeight="1" thickBot="1">
      <c r="A62" s="20" t="s">
        <v>1708</v>
      </c>
      <c r="B62" s="20"/>
      <c r="C62" s="20"/>
      <c r="D62" s="20"/>
      <c r="E62" s="20"/>
      <c r="F62" s="20"/>
      <c r="G62" s="21"/>
      <c r="H62" s="22">
        <f>SUM(H61)</f>
        <v>154000</v>
      </c>
      <c r="I62" s="22">
        <v>187524.44</v>
      </c>
      <c r="J62" s="22">
        <v>187000</v>
      </c>
      <c r="K62" s="106">
        <v>166714.84</v>
      </c>
      <c r="L62" s="22">
        <f>L61</f>
        <v>80000</v>
      </c>
    </row>
    <row r="63" spans="1:12" ht="15" customHeight="1" thickBot="1">
      <c r="A63" s="7" t="s">
        <v>1624</v>
      </c>
      <c r="B63" s="7"/>
      <c r="C63" s="7"/>
      <c r="D63" s="7"/>
      <c r="E63" s="7"/>
      <c r="F63" s="7"/>
      <c r="G63" s="8"/>
      <c r="H63" s="9"/>
      <c r="I63" s="9"/>
      <c r="J63" s="9"/>
      <c r="K63" s="104"/>
      <c r="L63" s="9"/>
    </row>
    <row r="64" spans="1:12" ht="13.5" customHeight="1">
      <c r="A64" s="23">
        <v>606268</v>
      </c>
      <c r="B64" s="23">
        <v>6068100000</v>
      </c>
      <c r="C64" s="11"/>
      <c r="D64" s="23"/>
      <c r="E64" s="23"/>
      <c r="F64" s="24" t="s">
        <v>1625</v>
      </c>
      <c r="G64" s="27" t="s">
        <v>1626</v>
      </c>
      <c r="H64" s="14">
        <v>39000</v>
      </c>
      <c r="I64" s="14">
        <v>55549.49</v>
      </c>
      <c r="J64" s="14">
        <v>50000</v>
      </c>
      <c r="K64" s="105">
        <v>18703.66</v>
      </c>
      <c r="L64" s="14">
        <v>15000</v>
      </c>
    </row>
    <row r="65" spans="1:12" ht="13.5" customHeight="1" thickBot="1">
      <c r="A65" s="17">
        <v>6185</v>
      </c>
      <c r="B65" s="17">
        <v>6118500000</v>
      </c>
      <c r="C65" s="11">
        <f>VLOOKUP(A65,correspondance!A:B,2,0)</f>
        <v>6118500000</v>
      </c>
      <c r="D65" s="17"/>
      <c r="E65" s="17"/>
      <c r="F65" s="28" t="s">
        <v>1627</v>
      </c>
      <c r="G65" s="29" t="s">
        <v>1628</v>
      </c>
      <c r="H65" s="14">
        <v>261000</v>
      </c>
      <c r="I65" s="14">
        <v>293943.9</v>
      </c>
      <c r="J65" s="14">
        <v>275000</v>
      </c>
      <c r="K65" s="105">
        <v>66868.3</v>
      </c>
      <c r="L65" s="14">
        <v>150000</v>
      </c>
    </row>
    <row r="66" spans="1:15" ht="15" customHeight="1" thickBot="1">
      <c r="A66" s="20" t="s">
        <v>1629</v>
      </c>
      <c r="B66" s="20"/>
      <c r="C66" s="20"/>
      <c r="D66" s="20"/>
      <c r="E66" s="20"/>
      <c r="F66" s="20"/>
      <c r="G66" s="21"/>
      <c r="H66" s="22">
        <f>SUM(H64:H65)</f>
        <v>300000</v>
      </c>
      <c r="I66" s="22">
        <v>349493.39</v>
      </c>
      <c r="J66" s="22">
        <v>325000</v>
      </c>
      <c r="K66" s="106">
        <f>SUM(K64:K65)</f>
        <v>85571.96</v>
      </c>
      <c r="L66" s="22">
        <f>SUM(L64:L65)</f>
        <v>165000</v>
      </c>
      <c r="O66" s="98"/>
    </row>
    <row r="67" spans="1:12" ht="15" customHeight="1" thickBot="1">
      <c r="A67" s="7" t="s">
        <v>1678</v>
      </c>
      <c r="B67" s="7"/>
      <c r="C67" s="7"/>
      <c r="D67" s="7"/>
      <c r="E67" s="7"/>
      <c r="F67" s="7"/>
      <c r="G67" s="8"/>
      <c r="H67" s="9"/>
      <c r="I67" s="9"/>
      <c r="J67" s="9"/>
      <c r="K67" s="104"/>
      <c r="L67" s="9"/>
    </row>
    <row r="68" spans="1:12" ht="13.5" customHeight="1">
      <c r="A68" s="23">
        <v>61623</v>
      </c>
      <c r="B68" s="23">
        <v>6162300000</v>
      </c>
      <c r="C68" s="11" t="e">
        <f>VLOOKUP(A68,correspondance!A:B,2,0)</f>
        <v>#N/A</v>
      </c>
      <c r="D68" s="23"/>
      <c r="E68" s="23"/>
      <c r="F68" s="24" t="s">
        <v>1679</v>
      </c>
      <c r="G68" s="13" t="s">
        <v>1680</v>
      </c>
      <c r="H68" s="14">
        <v>100</v>
      </c>
      <c r="I68" s="14">
        <v>797.1</v>
      </c>
      <c r="J68" s="14">
        <v>800</v>
      </c>
      <c r="K68" s="105">
        <v>865.86</v>
      </c>
      <c r="L68" s="14">
        <v>1000</v>
      </c>
    </row>
    <row r="69" spans="1:12" ht="27.75" customHeight="1">
      <c r="A69" s="10">
        <v>611118</v>
      </c>
      <c r="B69" s="10">
        <v>6111100000</v>
      </c>
      <c r="C69" s="11">
        <f>VLOOKUP(A69,correspondance!A:B,2,0)</f>
        <v>6111100000</v>
      </c>
      <c r="D69" s="10"/>
      <c r="E69" s="10"/>
      <c r="F69" s="15" t="s">
        <v>1681</v>
      </c>
      <c r="G69" s="16" t="s">
        <v>1682</v>
      </c>
      <c r="H69" s="14">
        <v>48000</v>
      </c>
      <c r="I69" s="14">
        <v>54531.48</v>
      </c>
      <c r="J69" s="14">
        <v>52000</v>
      </c>
      <c r="K69" s="105">
        <f>VLOOKUP(B69,'doc W'!A:B,2,0)</f>
        <v>45755.44</v>
      </c>
      <c r="L69" s="14">
        <v>44000</v>
      </c>
    </row>
    <row r="70" spans="1:12" ht="13.5" customHeight="1">
      <c r="A70" s="10">
        <v>61571</v>
      </c>
      <c r="B70" s="10">
        <v>6157100000</v>
      </c>
      <c r="C70" s="11" t="e">
        <f>VLOOKUP(A70,correspondance!A:B,2,0)</f>
        <v>#N/A</v>
      </c>
      <c r="D70" s="10"/>
      <c r="E70" s="10"/>
      <c r="F70" s="15" t="s">
        <v>1683</v>
      </c>
      <c r="G70" s="16" t="s">
        <v>1684</v>
      </c>
      <c r="H70" s="14">
        <v>0</v>
      </c>
      <c r="I70" s="14">
        <v>0</v>
      </c>
      <c r="J70" s="14">
        <v>0</v>
      </c>
      <c r="K70" s="105"/>
      <c r="L70" s="14"/>
    </row>
    <row r="71" spans="1:12" ht="13.5" customHeight="1">
      <c r="A71" s="10">
        <v>6115831</v>
      </c>
      <c r="B71" s="10">
        <v>6115120000</v>
      </c>
      <c r="C71" s="11">
        <f>VLOOKUP(A71,correspondance!A:B,2,0)</f>
        <v>6115120000</v>
      </c>
      <c r="D71" s="10"/>
      <c r="E71" s="10"/>
      <c r="F71" s="15" t="s">
        <v>1685</v>
      </c>
      <c r="G71" s="16" t="s">
        <v>1686</v>
      </c>
      <c r="H71" s="14">
        <v>147000</v>
      </c>
      <c r="I71" s="14">
        <v>89693.51</v>
      </c>
      <c r="J71" s="14">
        <v>60000</v>
      </c>
      <c r="K71" s="105">
        <f>VLOOKUP(B71,'doc W'!A:B,2,0)-42056.16</f>
        <v>20174.089999999997</v>
      </c>
      <c r="L71" s="14">
        <v>20000</v>
      </c>
    </row>
    <row r="72" spans="1:12" ht="13.5" customHeight="1" thickBot="1">
      <c r="A72" s="10">
        <v>624</v>
      </c>
      <c r="B72" s="10">
        <v>6115110000</v>
      </c>
      <c r="C72" s="11">
        <f>VLOOKUP(A72,correspondance!A:B,2,0)</f>
        <v>6240000000</v>
      </c>
      <c r="D72" s="17"/>
      <c r="E72" s="17"/>
      <c r="F72" s="28">
        <v>92</v>
      </c>
      <c r="G72" s="16" t="s">
        <v>633</v>
      </c>
      <c r="H72" s="14">
        <v>10000</v>
      </c>
      <c r="I72" s="14">
        <v>7646.03</v>
      </c>
      <c r="J72" s="14">
        <v>8000</v>
      </c>
      <c r="K72" s="105">
        <v>7586.14</v>
      </c>
      <c r="L72" s="14">
        <v>8000</v>
      </c>
    </row>
    <row r="73" spans="1:12" ht="13.5" customHeight="1" thickBot="1">
      <c r="A73" s="10">
        <v>611114</v>
      </c>
      <c r="B73" s="10">
        <v>6111200000</v>
      </c>
      <c r="C73" s="40"/>
      <c r="D73" s="40"/>
      <c r="E73" s="40"/>
      <c r="F73" s="28" t="s">
        <v>1687</v>
      </c>
      <c r="G73" s="25" t="s">
        <v>1688</v>
      </c>
      <c r="H73" s="14"/>
      <c r="I73" s="14">
        <v>3968.8</v>
      </c>
      <c r="J73" s="14">
        <v>0</v>
      </c>
      <c r="K73" s="105">
        <v>0</v>
      </c>
      <c r="L73" s="14">
        <v>0</v>
      </c>
    </row>
    <row r="74" spans="1:12" ht="13.5" thickBot="1">
      <c r="A74" s="20" t="s">
        <v>1689</v>
      </c>
      <c r="B74" s="20"/>
      <c r="C74" s="20"/>
      <c r="D74" s="20"/>
      <c r="E74" s="20"/>
      <c r="F74" s="20"/>
      <c r="G74" s="21"/>
      <c r="H74" s="22">
        <f>SUM(H68:H73)</f>
        <v>205100</v>
      </c>
      <c r="I74" s="22">
        <v>156636.92</v>
      </c>
      <c r="J74" s="22">
        <f>SUM(J68:J73)</f>
        <v>120800</v>
      </c>
      <c r="K74" s="106">
        <f>SUM(K68:K73)</f>
        <v>74381.53</v>
      </c>
      <c r="L74" s="106">
        <f>SUM(L68:L73)</f>
        <v>73000</v>
      </c>
    </row>
    <row r="75" spans="1:12" ht="15" customHeight="1" thickBot="1">
      <c r="A75" s="7" t="s">
        <v>1694</v>
      </c>
      <c r="B75" s="7"/>
      <c r="C75" s="7"/>
      <c r="D75" s="7"/>
      <c r="E75" s="7"/>
      <c r="F75" s="7"/>
      <c r="G75" s="8"/>
      <c r="H75" s="9"/>
      <c r="I75" s="9"/>
      <c r="J75" s="9"/>
      <c r="K75" s="104"/>
      <c r="L75" s="9"/>
    </row>
    <row r="76" spans="1:12" ht="13.5" customHeight="1">
      <c r="A76" s="23">
        <v>611312</v>
      </c>
      <c r="B76" s="23">
        <v>6113110000</v>
      </c>
      <c r="C76" s="11">
        <f>VLOOKUP(A76,correspondance!A:B,2,0)</f>
        <v>6113110000</v>
      </c>
      <c r="D76" s="23"/>
      <c r="E76" s="23"/>
      <c r="F76" s="24" t="s">
        <v>1695</v>
      </c>
      <c r="G76" s="13" t="s">
        <v>1696</v>
      </c>
      <c r="H76" s="14">
        <v>2476000</v>
      </c>
      <c r="I76" s="14">
        <v>2462697.73</v>
      </c>
      <c r="J76" s="14">
        <v>2200000</v>
      </c>
      <c r="K76" s="146">
        <v>2127110.36</v>
      </c>
      <c r="L76" s="146">
        <f>2675000-L79-L81-313000+201+170</f>
        <v>1832371</v>
      </c>
    </row>
    <row r="77" spans="1:12" ht="20.25" customHeight="1">
      <c r="A77" s="10">
        <v>611313</v>
      </c>
      <c r="B77" s="10">
        <v>6113110000</v>
      </c>
      <c r="C77" s="11" t="e">
        <f>VLOOKUP(A77,correspondance!A:B,2,0)</f>
        <v>#N/A</v>
      </c>
      <c r="D77" s="10"/>
      <c r="E77" s="10"/>
      <c r="F77" s="15" t="s">
        <v>1697</v>
      </c>
      <c r="G77" s="16" t="s">
        <v>1698</v>
      </c>
      <c r="H77" s="14">
        <v>42000</v>
      </c>
      <c r="I77" s="14">
        <v>21600.64</v>
      </c>
      <c r="J77" s="14">
        <v>30000</v>
      </c>
      <c r="K77" s="147"/>
      <c r="L77" s="147"/>
    </row>
    <row r="78" spans="1:12" ht="13.5" customHeight="1">
      <c r="A78" s="10">
        <v>611314</v>
      </c>
      <c r="B78" s="10">
        <v>6113110000</v>
      </c>
      <c r="C78" s="11" t="e">
        <f>VLOOKUP(A78,correspondance!A:B,2,0)</f>
        <v>#N/A</v>
      </c>
      <c r="D78" s="10"/>
      <c r="E78" s="10"/>
      <c r="F78" s="39" t="s">
        <v>1699</v>
      </c>
      <c r="G78" s="16" t="s">
        <v>1700</v>
      </c>
      <c r="H78" s="14">
        <v>115000</v>
      </c>
      <c r="I78" s="14">
        <v>138924.77</v>
      </c>
      <c r="J78" s="14">
        <v>140000</v>
      </c>
      <c r="K78" s="148"/>
      <c r="L78" s="148"/>
    </row>
    <row r="79" spans="1:12" ht="13.5" customHeight="1">
      <c r="A79" s="41">
        <v>611315</v>
      </c>
      <c r="B79" s="41">
        <v>6113120000</v>
      </c>
      <c r="C79" s="11">
        <f>VLOOKUP(A79,correspondance!A:B,2,0)</f>
        <v>6113120000</v>
      </c>
      <c r="D79" s="41"/>
      <c r="E79" s="41"/>
      <c r="F79" s="42" t="s">
        <v>1701</v>
      </c>
      <c r="G79" s="43" t="s">
        <v>1702</v>
      </c>
      <c r="H79" s="14">
        <v>238000</v>
      </c>
      <c r="I79" s="14">
        <v>207630.26</v>
      </c>
      <c r="J79" s="14">
        <v>180000</v>
      </c>
      <c r="K79" s="105">
        <v>279339.39</v>
      </c>
      <c r="L79" s="14">
        <v>210000</v>
      </c>
    </row>
    <row r="80" spans="1:12" ht="13.5" customHeight="1">
      <c r="A80" s="41">
        <v>611317</v>
      </c>
      <c r="B80" s="41">
        <v>6113140000</v>
      </c>
      <c r="C80" s="44">
        <f>VLOOKUP(A80,correspondance!A:B,2,0)</f>
        <v>6113140000</v>
      </c>
      <c r="D80" s="41"/>
      <c r="E80" s="41"/>
      <c r="F80" s="46" t="s">
        <v>1703</v>
      </c>
      <c r="G80" s="43" t="s">
        <v>608</v>
      </c>
      <c r="H80" s="14">
        <v>4692685</v>
      </c>
      <c r="I80" s="14">
        <v>3560565</v>
      </c>
      <c r="J80" s="14">
        <v>3560565</v>
      </c>
      <c r="K80" s="105">
        <v>0</v>
      </c>
      <c r="L80" s="14"/>
    </row>
    <row r="81" spans="1:12" ht="13.5" customHeight="1" thickBot="1">
      <c r="A81" s="11"/>
      <c r="B81" s="11">
        <v>6113130000</v>
      </c>
      <c r="C81" s="124"/>
      <c r="D81" s="124"/>
      <c r="E81" s="124"/>
      <c r="F81" s="125"/>
      <c r="G81" s="116" t="s">
        <v>601</v>
      </c>
      <c r="H81" s="14"/>
      <c r="I81" s="14"/>
      <c r="J81" s="14"/>
      <c r="K81" s="105">
        <v>312509</v>
      </c>
      <c r="L81" s="14">
        <v>320000</v>
      </c>
    </row>
    <row r="82" spans="1:12" ht="13.5" thickBot="1">
      <c r="A82" s="20" t="s">
        <v>1704</v>
      </c>
      <c r="B82" s="20"/>
      <c r="C82" s="20"/>
      <c r="D82" s="20"/>
      <c r="E82" s="20"/>
      <c r="F82" s="20"/>
      <c r="G82" s="21"/>
      <c r="H82" s="106">
        <f>SUM(H76:H81)</f>
        <v>7563685</v>
      </c>
      <c r="I82" s="106">
        <f>SUM(I76:I81)</f>
        <v>6391418.4</v>
      </c>
      <c r="J82" s="106">
        <f>SUM(J76:J81)</f>
        <v>6110565</v>
      </c>
      <c r="K82" s="106">
        <f>SUM(K76:K81)</f>
        <v>2718958.75</v>
      </c>
      <c r="L82" s="106">
        <f>SUM(L76:L81)</f>
        <v>2362371</v>
      </c>
    </row>
    <row r="83" spans="1:12" ht="15" customHeight="1" thickBot="1">
      <c r="A83" s="7" t="s">
        <v>1657</v>
      </c>
      <c r="B83" s="7"/>
      <c r="C83" s="7"/>
      <c r="D83" s="7"/>
      <c r="E83" s="7"/>
      <c r="F83" s="7"/>
      <c r="G83" s="8"/>
      <c r="H83" s="9"/>
      <c r="I83" s="9"/>
      <c r="J83" s="9"/>
      <c r="K83" s="104"/>
      <c r="L83" s="9"/>
    </row>
    <row r="84" spans="1:12" ht="13.5" customHeight="1">
      <c r="A84" s="30">
        <v>60631</v>
      </c>
      <c r="B84" s="23">
        <v>6065600000</v>
      </c>
      <c r="C84" s="11">
        <f>VLOOKUP(A84,correspondance!A:B,2,0)</f>
        <v>6065600000</v>
      </c>
      <c r="D84" s="23"/>
      <c r="E84" s="23"/>
      <c r="F84" s="24" t="s">
        <v>1658</v>
      </c>
      <c r="G84" s="13" t="s">
        <v>1659</v>
      </c>
      <c r="H84" s="14">
        <v>3000</v>
      </c>
      <c r="I84" s="14">
        <v>453.28</v>
      </c>
      <c r="J84" s="14">
        <v>1000</v>
      </c>
      <c r="K84" s="105"/>
      <c r="L84" s="14"/>
    </row>
    <row r="85" spans="1:12" ht="23.25" customHeight="1">
      <c r="A85" s="37"/>
      <c r="B85" s="37">
        <v>6065700000</v>
      </c>
      <c r="C85" s="11" t="e">
        <f>VLOOKUP(A85,correspondance!A:B,2,0)</f>
        <v>#N/A</v>
      </c>
      <c r="D85" s="37"/>
      <c r="E85" s="37"/>
      <c r="F85" s="35"/>
      <c r="G85" s="16" t="s">
        <v>434</v>
      </c>
      <c r="H85" s="14"/>
      <c r="I85" s="14"/>
      <c r="J85" s="14"/>
      <c r="K85" s="105">
        <f>VLOOKUP(B85,'doc W'!A:B,2,0)</f>
        <v>2552.36</v>
      </c>
      <c r="L85" s="14">
        <v>2500</v>
      </c>
    </row>
    <row r="86" spans="1:12" ht="13.5" customHeight="1">
      <c r="A86" s="37">
        <v>61156</v>
      </c>
      <c r="B86" s="100">
        <v>6115470000</v>
      </c>
      <c r="C86" s="11">
        <f>VLOOKUP(A86,correspondance!A:B,2,0)</f>
        <v>6115470000</v>
      </c>
      <c r="D86" s="100"/>
      <c r="E86" s="100"/>
      <c r="F86" s="78" t="s">
        <v>1660</v>
      </c>
      <c r="G86" s="43" t="s">
        <v>1661</v>
      </c>
      <c r="H86" s="14">
        <v>28000</v>
      </c>
      <c r="I86" s="14">
        <v>17937.5</v>
      </c>
      <c r="J86" s="14">
        <v>18000</v>
      </c>
      <c r="K86" s="105">
        <f>VLOOKUP(B86,'doc W'!A:B,2,0)</f>
        <v>31291.9</v>
      </c>
      <c r="L86" s="14">
        <v>32000</v>
      </c>
    </row>
    <row r="87" spans="1:12" ht="21.75" customHeight="1">
      <c r="A87" s="37">
        <v>611588</v>
      </c>
      <c r="B87" s="100">
        <v>6115450000</v>
      </c>
      <c r="C87" s="11">
        <f>VLOOKUP(A87,correspondance!A:B,2,0)</f>
        <v>6115240000</v>
      </c>
      <c r="D87" s="100"/>
      <c r="E87" s="100"/>
      <c r="F87" s="78" t="s">
        <v>1662</v>
      </c>
      <c r="G87" s="43" t="s">
        <v>1531</v>
      </c>
      <c r="H87" s="14">
        <v>265500</v>
      </c>
      <c r="I87" s="14">
        <v>242475.36</v>
      </c>
      <c r="J87" s="14">
        <v>245000</v>
      </c>
      <c r="K87" s="105">
        <v>35541.5</v>
      </c>
      <c r="L87" s="14">
        <v>36000</v>
      </c>
    </row>
    <row r="88" spans="1:12" ht="13.5" customHeight="1">
      <c r="A88" s="37">
        <v>6115832</v>
      </c>
      <c r="B88" s="37">
        <v>6115430000</v>
      </c>
      <c r="C88" s="11">
        <f>VLOOKUP(A88,correspondance!A:B,2,0)</f>
        <v>6115430000</v>
      </c>
      <c r="D88" s="37"/>
      <c r="E88" s="37"/>
      <c r="F88" s="35" t="s">
        <v>1663</v>
      </c>
      <c r="G88" s="16" t="s">
        <v>1664</v>
      </c>
      <c r="H88" s="14">
        <v>13000</v>
      </c>
      <c r="I88" s="14">
        <v>13567.03</v>
      </c>
      <c r="J88" s="14">
        <v>13000</v>
      </c>
      <c r="K88" s="105">
        <f>VLOOKUP(B88,'doc W'!A:B,2,0)-27154.16</f>
        <v>93200.09</v>
      </c>
      <c r="L88" s="14">
        <v>94000</v>
      </c>
    </row>
    <row r="89" spans="1:12" ht="13.5" customHeight="1">
      <c r="A89" s="37">
        <v>611584</v>
      </c>
      <c r="B89" s="100" t="s">
        <v>1665</v>
      </c>
      <c r="C89" s="11">
        <f>VLOOKUP(A89,correspondance!A:B,2,0)</f>
        <v>6115230000</v>
      </c>
      <c r="D89" s="100"/>
      <c r="E89" s="100"/>
      <c r="F89" s="78" t="s">
        <v>1666</v>
      </c>
      <c r="G89" s="43" t="s">
        <v>1667</v>
      </c>
      <c r="H89" s="14">
        <v>2000</v>
      </c>
      <c r="I89" s="14">
        <v>8726.5</v>
      </c>
      <c r="J89" s="14">
        <v>5000</v>
      </c>
      <c r="K89" s="105"/>
      <c r="L89" s="14"/>
    </row>
    <row r="90" spans="1:12" ht="24" customHeight="1">
      <c r="A90" s="37">
        <v>611551</v>
      </c>
      <c r="B90" s="100">
        <v>6115410000</v>
      </c>
      <c r="C90" s="11">
        <f>VLOOKUP(A90,correspondance!A:B,2,0)</f>
        <v>6115410000</v>
      </c>
      <c r="D90" s="100"/>
      <c r="E90" s="100"/>
      <c r="F90" s="78" t="s">
        <v>1668</v>
      </c>
      <c r="G90" s="43" t="s">
        <v>587</v>
      </c>
      <c r="H90" s="14">
        <v>4500</v>
      </c>
      <c r="I90" s="14">
        <v>4250.69</v>
      </c>
      <c r="J90" s="14">
        <v>4250</v>
      </c>
      <c r="K90" s="105">
        <f>VLOOKUP(B90,'doc W'!A:B,2,0)</f>
        <v>16626.96</v>
      </c>
      <c r="L90" s="14">
        <v>17000</v>
      </c>
    </row>
    <row r="91" spans="1:12" ht="13.5" customHeight="1" thickBot="1">
      <c r="A91" s="37">
        <v>6115833</v>
      </c>
      <c r="B91" s="37">
        <v>6115120000</v>
      </c>
      <c r="C91" s="11" t="e">
        <f>VLOOKUP(A91,correspondance!A:B,2,0)</f>
        <v>#N/A</v>
      </c>
      <c r="D91" s="37"/>
      <c r="E91" s="37"/>
      <c r="F91" s="35" t="s">
        <v>1669</v>
      </c>
      <c r="G91" s="16" t="s">
        <v>1670</v>
      </c>
      <c r="H91" s="14">
        <v>67000</v>
      </c>
      <c r="I91" s="14">
        <v>89748.68</v>
      </c>
      <c r="J91" s="14">
        <v>75000</v>
      </c>
      <c r="K91" s="105"/>
      <c r="L91" s="14"/>
    </row>
    <row r="92" spans="1:14" ht="14.25" customHeight="1" thickBot="1">
      <c r="A92" s="20" t="s">
        <v>1671</v>
      </c>
      <c r="B92" s="20"/>
      <c r="C92" s="20"/>
      <c r="D92" s="20"/>
      <c r="E92" s="20"/>
      <c r="F92" s="20"/>
      <c r="G92" s="21"/>
      <c r="H92" s="106">
        <f>SUM(H84:H91)</f>
        <v>383000</v>
      </c>
      <c r="I92" s="106">
        <f>SUM(I84:I91)</f>
        <v>377159.04</v>
      </c>
      <c r="J92" s="106">
        <f>SUM(J84:J91)</f>
        <v>361250</v>
      </c>
      <c r="K92" s="106">
        <f>SUM(K84:K91)</f>
        <v>179212.81</v>
      </c>
      <c r="L92" s="106">
        <f>SUM(L84:L91)</f>
        <v>181500</v>
      </c>
      <c r="N92" s="98"/>
    </row>
    <row r="93" spans="1:13" s="1" customFormat="1" ht="34.5" customHeight="1" thickBot="1">
      <c r="A93" s="6" t="s">
        <v>1604</v>
      </c>
      <c r="B93" s="6" t="s">
        <v>14</v>
      </c>
      <c r="C93" s="6" t="s">
        <v>11</v>
      </c>
      <c r="D93" s="6" t="s">
        <v>1605</v>
      </c>
      <c r="E93" s="6" t="s">
        <v>12</v>
      </c>
      <c r="F93" s="6" t="s">
        <v>1606</v>
      </c>
      <c r="G93" s="6" t="s">
        <v>1607</v>
      </c>
      <c r="H93" s="4" t="s">
        <v>580</v>
      </c>
      <c r="I93" s="4" t="s">
        <v>581</v>
      </c>
      <c r="J93" s="4" t="s">
        <v>582</v>
      </c>
      <c r="K93" s="4" t="s">
        <v>583</v>
      </c>
      <c r="L93" s="4" t="s">
        <v>584</v>
      </c>
      <c r="M93" s="144"/>
    </row>
    <row r="94" spans="1:15" ht="15" customHeight="1" thickBot="1">
      <c r="A94" s="7" t="s">
        <v>929</v>
      </c>
      <c r="B94" s="7"/>
      <c r="C94" s="7"/>
      <c r="D94" s="7"/>
      <c r="E94" s="7"/>
      <c r="F94" s="7"/>
      <c r="G94" s="8"/>
      <c r="H94" s="9"/>
      <c r="I94" s="9"/>
      <c r="J94" s="9"/>
      <c r="K94" s="104"/>
      <c r="L94" s="9"/>
      <c r="O94" s="98"/>
    </row>
    <row r="95" spans="1:15" ht="13.5" customHeight="1">
      <c r="A95" s="23">
        <v>61811</v>
      </c>
      <c r="B95" s="23">
        <v>6182000000</v>
      </c>
      <c r="C95" s="11">
        <f>VLOOKUP(A95,correspondance!A:B,2,0)</f>
        <v>6182000000</v>
      </c>
      <c r="D95" s="23"/>
      <c r="E95" s="23"/>
      <c r="F95" s="24" t="s">
        <v>1619</v>
      </c>
      <c r="G95" s="13" t="s">
        <v>1620</v>
      </c>
      <c r="H95" s="14">
        <v>661000</v>
      </c>
      <c r="I95" s="14">
        <v>629372.97</v>
      </c>
      <c r="J95" s="14">
        <v>630000</v>
      </c>
      <c r="K95" s="105">
        <v>578325.07</v>
      </c>
      <c r="L95" s="14">
        <v>630000</v>
      </c>
      <c r="O95" s="98"/>
    </row>
    <row r="96" spans="1:12" ht="13.5" customHeight="1">
      <c r="A96" s="37">
        <v>606288</v>
      </c>
      <c r="B96" s="37">
        <v>6068300000</v>
      </c>
      <c r="C96" s="11">
        <f>VLOOKUP(A96,correspondance!A:B,2,0)</f>
        <v>6068300000</v>
      </c>
      <c r="D96" s="37"/>
      <c r="E96" s="37"/>
      <c r="F96" s="35" t="s">
        <v>1621</v>
      </c>
      <c r="G96" s="16" t="s">
        <v>1622</v>
      </c>
      <c r="H96" s="14">
        <v>18000</v>
      </c>
      <c r="I96" s="14">
        <v>12988.76</v>
      </c>
      <c r="J96" s="14">
        <v>13000</v>
      </c>
      <c r="K96" s="105">
        <v>4896.02</v>
      </c>
      <c r="L96" s="14">
        <v>4500</v>
      </c>
    </row>
    <row r="97" spans="1:12" ht="13.5" customHeight="1" thickBot="1">
      <c r="A97" s="37"/>
      <c r="B97" s="100">
        <v>6183000000</v>
      </c>
      <c r="C97" s="11"/>
      <c r="D97" s="100"/>
      <c r="E97" s="100"/>
      <c r="F97" s="78"/>
      <c r="G97" s="43" t="s">
        <v>933</v>
      </c>
      <c r="H97" s="14"/>
      <c r="I97" s="14"/>
      <c r="J97" s="14"/>
      <c r="K97" s="105">
        <v>41369.26</v>
      </c>
      <c r="L97" s="14">
        <v>35000</v>
      </c>
    </row>
    <row r="98" spans="1:15" ht="15.75" customHeight="1" thickBot="1">
      <c r="A98" s="20" t="s">
        <v>1623</v>
      </c>
      <c r="B98" s="20"/>
      <c r="C98" s="20"/>
      <c r="D98" s="20"/>
      <c r="E98" s="20"/>
      <c r="F98" s="20"/>
      <c r="G98" s="26"/>
      <c r="H98" s="22">
        <f>SUM(H95:H97)</f>
        <v>679000</v>
      </c>
      <c r="I98" s="22">
        <f>SUM(I95:I97)</f>
        <v>642361.73</v>
      </c>
      <c r="J98" s="22">
        <f>SUM(J95:J97)</f>
        <v>643000</v>
      </c>
      <c r="K98" s="22">
        <f>SUM(K95:K97)</f>
        <v>624590.35</v>
      </c>
      <c r="L98" s="22">
        <f>SUM(L95:L97)</f>
        <v>669500</v>
      </c>
      <c r="N98" s="98"/>
      <c r="O98" s="98"/>
    </row>
    <row r="99" spans="1:12" ht="15" customHeight="1" thickBot="1">
      <c r="A99" s="7" t="s">
        <v>1763</v>
      </c>
      <c r="B99" s="7"/>
      <c r="C99" s="7"/>
      <c r="D99" s="7"/>
      <c r="E99" s="7"/>
      <c r="F99" s="7"/>
      <c r="G99" s="8"/>
      <c r="H99" s="9"/>
      <c r="I99" s="9"/>
      <c r="J99" s="9"/>
      <c r="K99" s="104"/>
      <c r="L99" s="9"/>
    </row>
    <row r="100" spans="1:15" ht="13.5" customHeight="1">
      <c r="A100" s="37">
        <v>6148</v>
      </c>
      <c r="B100" s="37">
        <v>6118600000</v>
      </c>
      <c r="C100" s="11">
        <f>VLOOKUP(A100,correspondance!A:B,2,0)</f>
        <v>6118600000</v>
      </c>
      <c r="D100" s="10"/>
      <c r="E100" s="10"/>
      <c r="F100" s="39" t="s">
        <v>1764</v>
      </c>
      <c r="G100" s="16" t="s">
        <v>1765</v>
      </c>
      <c r="H100" s="14">
        <v>0</v>
      </c>
      <c r="I100" s="14">
        <v>1605.75</v>
      </c>
      <c r="J100" s="14">
        <v>2000</v>
      </c>
      <c r="K100" s="105">
        <v>1377.75</v>
      </c>
      <c r="L100" s="14">
        <v>1400</v>
      </c>
      <c r="O100" s="98"/>
    </row>
    <row r="101" spans="1:15" ht="13.5" customHeight="1">
      <c r="A101" s="37">
        <v>604</v>
      </c>
      <c r="B101" s="37">
        <v>6117200000</v>
      </c>
      <c r="C101" s="11" t="e">
        <f>VLOOKUP(A101,correspondance!A:B,2,0)</f>
        <v>#N/A</v>
      </c>
      <c r="D101" s="10"/>
      <c r="E101" s="10"/>
      <c r="F101" s="139" t="s">
        <v>1766</v>
      </c>
      <c r="G101" s="140" t="s">
        <v>1767</v>
      </c>
      <c r="H101" s="14">
        <v>20000</v>
      </c>
      <c r="I101" s="14">
        <v>7991.67</v>
      </c>
      <c r="J101" s="14">
        <v>8000</v>
      </c>
      <c r="K101" s="105">
        <v>14306.55</v>
      </c>
      <c r="L101" s="14">
        <v>10000</v>
      </c>
      <c r="O101" s="98"/>
    </row>
    <row r="102" spans="1:15" ht="25.5" customHeight="1">
      <c r="A102" s="37">
        <v>61366</v>
      </c>
      <c r="B102" s="37">
        <v>6135000000</v>
      </c>
      <c r="C102" s="11">
        <f>VLOOKUP(A102,correspondance!A:B,2,0)</f>
        <v>6135000000</v>
      </c>
      <c r="D102" s="10"/>
      <c r="E102" s="10"/>
      <c r="F102" s="39" t="s">
        <v>1768</v>
      </c>
      <c r="G102" s="16" t="s">
        <v>1769</v>
      </c>
      <c r="H102" s="14">
        <v>20000</v>
      </c>
      <c r="I102" s="14">
        <v>16702.21</v>
      </c>
      <c r="J102" s="14">
        <v>17000</v>
      </c>
      <c r="K102" s="105">
        <v>12022.31</v>
      </c>
      <c r="L102" s="14">
        <v>12000</v>
      </c>
      <c r="O102" s="98"/>
    </row>
    <row r="103" spans="1:15" ht="12.75" customHeight="1">
      <c r="A103" s="37">
        <v>6138</v>
      </c>
      <c r="B103" s="37"/>
      <c r="C103" s="11">
        <f>VLOOKUP(A103,correspondance!A:B,2,0)</f>
        <v>6131000000</v>
      </c>
      <c r="D103" s="50"/>
      <c r="E103" s="50"/>
      <c r="F103" s="57" t="s">
        <v>1770</v>
      </c>
      <c r="G103" s="16" t="s">
        <v>1771</v>
      </c>
      <c r="H103" s="14">
        <v>2000</v>
      </c>
      <c r="I103" s="14">
        <v>1685.16</v>
      </c>
      <c r="J103" s="14">
        <v>2000</v>
      </c>
      <c r="K103" s="105"/>
      <c r="L103" s="14"/>
      <c r="O103" s="98"/>
    </row>
    <row r="104" spans="1:15" ht="13.5" customHeight="1">
      <c r="A104" s="37">
        <v>615661</v>
      </c>
      <c r="B104" s="37">
        <v>6156000000</v>
      </c>
      <c r="C104" s="11">
        <f>VLOOKUP(A104,correspondance!A:B,2,0)</f>
        <v>6156000000</v>
      </c>
      <c r="D104" s="10"/>
      <c r="E104" s="10"/>
      <c r="F104" s="15" t="s">
        <v>1772</v>
      </c>
      <c r="G104" s="16" t="s">
        <v>1773</v>
      </c>
      <c r="H104" s="14">
        <v>31000</v>
      </c>
      <c r="I104" s="14">
        <v>29138.1</v>
      </c>
      <c r="J104" s="14">
        <v>30000</v>
      </c>
      <c r="K104" s="105">
        <v>42660.79</v>
      </c>
      <c r="L104" s="14">
        <v>21400</v>
      </c>
      <c r="O104" s="98"/>
    </row>
    <row r="105" spans="1:15" ht="13.5" customHeight="1">
      <c r="A105" s="37">
        <v>611888</v>
      </c>
      <c r="B105" s="37">
        <v>6188000000</v>
      </c>
      <c r="C105" s="11">
        <f>VLOOKUP(A105,correspondance!A:B,2,0)</f>
        <v>6118200000</v>
      </c>
      <c r="D105" s="10"/>
      <c r="E105" s="10"/>
      <c r="F105" s="15" t="s">
        <v>1774</v>
      </c>
      <c r="G105" s="16" t="s">
        <v>1775</v>
      </c>
      <c r="H105" s="14">
        <v>50000</v>
      </c>
      <c r="I105" s="14">
        <v>29317.08</v>
      </c>
      <c r="J105" s="14">
        <v>30000</v>
      </c>
      <c r="K105" s="105">
        <v>95204.87</v>
      </c>
      <c r="L105" s="14">
        <v>95000</v>
      </c>
      <c r="N105" s="98"/>
      <c r="O105" s="98"/>
    </row>
    <row r="106" spans="1:15" ht="13.5" customHeight="1">
      <c r="A106" s="37">
        <v>617111</v>
      </c>
      <c r="B106" s="37">
        <v>6171000000</v>
      </c>
      <c r="C106" s="11" t="e">
        <f>VLOOKUP(A106,correspondance!A:B,2,0)</f>
        <v>#N/A</v>
      </c>
      <c r="D106" s="10"/>
      <c r="E106" s="10"/>
      <c r="F106" s="15" t="s">
        <v>1776</v>
      </c>
      <c r="G106" s="16" t="s">
        <v>1777</v>
      </c>
      <c r="H106" s="14">
        <f>118000+15000</f>
        <v>133000</v>
      </c>
      <c r="I106" s="14">
        <v>262147.38</v>
      </c>
      <c r="J106" s="14">
        <v>250000</v>
      </c>
      <c r="K106" s="105">
        <v>315600.44</v>
      </c>
      <c r="L106" s="14">
        <v>15000</v>
      </c>
      <c r="O106" s="98"/>
    </row>
    <row r="107" spans="1:15" s="60" customFormat="1" ht="13.5" customHeight="1" hidden="1">
      <c r="A107" s="128">
        <v>645718</v>
      </c>
      <c r="B107" s="128"/>
      <c r="C107" s="11" t="e">
        <f>VLOOKUP(A107,correspondance!A:B,2,0)</f>
        <v>#N/A</v>
      </c>
      <c r="D107" s="58"/>
      <c r="E107" s="58"/>
      <c r="F107" s="59" t="s">
        <v>1778</v>
      </c>
      <c r="G107" s="43" t="s">
        <v>1779</v>
      </c>
      <c r="H107" s="14"/>
      <c r="I107" s="14">
        <v>0</v>
      </c>
      <c r="J107" s="14">
        <v>0</v>
      </c>
      <c r="K107" s="105" t="e">
        <v>#N/A</v>
      </c>
      <c r="L107" s="14"/>
      <c r="M107" s="145"/>
      <c r="O107" s="98"/>
    </row>
    <row r="108" spans="1:12" ht="13.5" customHeight="1">
      <c r="A108" s="37">
        <v>6151</v>
      </c>
      <c r="B108" s="37">
        <v>6151000000</v>
      </c>
      <c r="C108" s="11">
        <f>VLOOKUP(A108,correspondance!A:B,2,0)</f>
        <v>6151000000</v>
      </c>
      <c r="D108" s="10"/>
      <c r="E108" s="10"/>
      <c r="F108" s="15" t="s">
        <v>1780</v>
      </c>
      <c r="G108" s="16" t="s">
        <v>1781</v>
      </c>
      <c r="H108" s="14">
        <v>1000</v>
      </c>
      <c r="I108" s="14">
        <v>1292.5</v>
      </c>
      <c r="J108" s="14">
        <v>1000</v>
      </c>
      <c r="K108" s="105"/>
      <c r="L108" s="14"/>
    </row>
    <row r="109" spans="1:12" ht="13.5" customHeight="1">
      <c r="A109" s="37">
        <v>611822</v>
      </c>
      <c r="B109" s="37">
        <v>6118420000</v>
      </c>
      <c r="C109" s="11">
        <f>VLOOKUP(A109,correspondance!A:B,2,0)</f>
        <v>6118420000</v>
      </c>
      <c r="D109" s="10"/>
      <c r="E109" s="10"/>
      <c r="F109" s="15" t="s">
        <v>1782</v>
      </c>
      <c r="G109" s="16" t="s">
        <v>1783</v>
      </c>
      <c r="H109" s="14">
        <v>2000</v>
      </c>
      <c r="I109" s="14">
        <v>0</v>
      </c>
      <c r="J109" s="14">
        <v>0</v>
      </c>
      <c r="K109" s="105"/>
      <c r="L109" s="14"/>
    </row>
    <row r="110" spans="1:12" ht="13.5" customHeight="1" thickBot="1">
      <c r="A110" s="129">
        <v>611828</v>
      </c>
      <c r="B110" s="129">
        <v>6118480000</v>
      </c>
      <c r="C110" s="11">
        <f>VLOOKUP(A110,correspondance!A:B,2,0)</f>
        <v>6118480000</v>
      </c>
      <c r="D110" s="44"/>
      <c r="E110" s="44"/>
      <c r="F110" s="61" t="s">
        <v>1784</v>
      </c>
      <c r="G110" s="62" t="s">
        <v>1785</v>
      </c>
      <c r="H110" s="14">
        <v>0</v>
      </c>
      <c r="I110" s="14">
        <v>1095.89</v>
      </c>
      <c r="J110" s="14">
        <v>0</v>
      </c>
      <c r="K110" s="105">
        <v>0</v>
      </c>
      <c r="L110" s="14">
        <v>0</v>
      </c>
    </row>
    <row r="111" spans="1:12" ht="21" customHeight="1" thickBot="1">
      <c r="A111" s="20" t="s">
        <v>1786</v>
      </c>
      <c r="B111" s="20"/>
      <c r="C111" s="20"/>
      <c r="D111" s="20"/>
      <c r="E111" s="20"/>
      <c r="F111" s="20"/>
      <c r="G111" s="21"/>
      <c r="H111" s="106">
        <f>H100+H101+H102+H103+H104+H105+H106+H108+H109+H110</f>
        <v>259000</v>
      </c>
      <c r="I111" s="106">
        <f>I100+I101+I102+I103+I104+I105+I106+I108+I109+I110</f>
        <v>350975.74</v>
      </c>
      <c r="J111" s="106">
        <f>J100+J101+J102+J103+J104+J105+J106+J108+J109+J110</f>
        <v>340000</v>
      </c>
      <c r="K111" s="106">
        <f>K100+K101+K102+K103+K104+K105+K106+K108+K109+K110</f>
        <v>481172.70999999996</v>
      </c>
      <c r="L111" s="106">
        <f>L100+L101+L102+L103+L104+L105+L106+L108+L109+L110</f>
        <v>154800</v>
      </c>
    </row>
    <row r="112" spans="1:12" ht="15" customHeight="1" thickBot="1">
      <c r="A112" s="7" t="s">
        <v>1709</v>
      </c>
      <c r="B112" s="7"/>
      <c r="C112" s="7"/>
      <c r="D112" s="7"/>
      <c r="E112" s="7"/>
      <c r="F112" s="7"/>
      <c r="G112" s="8"/>
      <c r="H112" s="9"/>
      <c r="I112" s="9"/>
      <c r="J112" s="9"/>
      <c r="K112" s="104"/>
      <c r="L112" s="9"/>
    </row>
    <row r="113" spans="1:12" ht="13.5" customHeight="1">
      <c r="A113" s="23">
        <v>61118</v>
      </c>
      <c r="B113" s="23">
        <v>6188000000</v>
      </c>
      <c r="C113" s="11" t="e">
        <f>VLOOKUP(A113,correspondance!A:B,2,0)</f>
        <v>#N/A</v>
      </c>
      <c r="D113" s="23"/>
      <c r="E113" s="23"/>
      <c r="F113" s="45" t="s">
        <v>1710</v>
      </c>
      <c r="G113" s="13" t="s">
        <v>1711</v>
      </c>
      <c r="H113" s="14">
        <v>1000</v>
      </c>
      <c r="I113" s="14">
        <v>0</v>
      </c>
      <c r="J113" s="14">
        <v>0</v>
      </c>
      <c r="K113" s="105"/>
      <c r="L113" s="14"/>
    </row>
    <row r="114" spans="1:12" ht="21.75" customHeight="1">
      <c r="A114" s="10">
        <v>61628</v>
      </c>
      <c r="B114" s="10">
        <v>6162400000</v>
      </c>
      <c r="C114" s="11">
        <f>VLOOKUP(A114,correspondance!A:B,2,0)</f>
        <v>6162400000</v>
      </c>
      <c r="D114" s="10"/>
      <c r="E114" s="10"/>
      <c r="F114" s="32" t="s">
        <v>1712</v>
      </c>
      <c r="G114" s="16" t="s">
        <v>1713</v>
      </c>
      <c r="H114" s="14">
        <v>3000</v>
      </c>
      <c r="I114" s="14">
        <v>2354.75</v>
      </c>
      <c r="J114" s="14">
        <v>2400</v>
      </c>
      <c r="K114" s="105"/>
      <c r="L114" s="14"/>
    </row>
    <row r="115" spans="1:12" ht="13.5" customHeight="1">
      <c r="A115" s="130">
        <v>6188</v>
      </c>
      <c r="B115" s="41">
        <v>6118300000</v>
      </c>
      <c r="C115" s="11">
        <f>VLOOKUP(A115,correspondance!A:B,2,0)</f>
        <v>6118300000</v>
      </c>
      <c r="D115" s="41"/>
      <c r="E115" s="41"/>
      <c r="F115" s="46" t="s">
        <v>1714</v>
      </c>
      <c r="G115" s="47" t="s">
        <v>1715</v>
      </c>
      <c r="H115" s="14">
        <v>160000</v>
      </c>
      <c r="I115" s="14">
        <v>138119.51</v>
      </c>
      <c r="J115" s="14">
        <v>145000</v>
      </c>
      <c r="K115" s="105">
        <f>VLOOKUP(B115,'doc W'!A:B,2,0)</f>
        <v>153943.97</v>
      </c>
      <c r="L115" s="14">
        <v>154000</v>
      </c>
    </row>
    <row r="116" spans="1:12" ht="13.5" customHeight="1" thickBot="1">
      <c r="A116" s="11">
        <v>6182</v>
      </c>
      <c r="B116" s="10">
        <v>6181000000</v>
      </c>
      <c r="C116" s="11">
        <f>VLOOKUP(A116,correspondance!A:B,2,0)</f>
        <v>6181000000</v>
      </c>
      <c r="D116" s="10"/>
      <c r="E116" s="10"/>
      <c r="F116" s="15" t="s">
        <v>1716</v>
      </c>
      <c r="G116" s="16" t="s">
        <v>1717</v>
      </c>
      <c r="H116" s="14">
        <v>15000</v>
      </c>
      <c r="I116" s="14">
        <v>21468.89</v>
      </c>
      <c r="J116" s="14">
        <v>22000</v>
      </c>
      <c r="K116" s="105">
        <f>VLOOKUP(B116,'doc W'!A:B,2,0)</f>
        <v>9297.67</v>
      </c>
      <c r="L116" s="14">
        <v>9000</v>
      </c>
    </row>
    <row r="117" spans="1:12" ht="12.75" customHeight="1" thickBot="1">
      <c r="A117" s="20" t="s">
        <v>1718</v>
      </c>
      <c r="B117" s="20"/>
      <c r="C117" s="20"/>
      <c r="D117" s="20"/>
      <c r="E117" s="20"/>
      <c r="F117" s="20"/>
      <c r="G117" s="21"/>
      <c r="H117" s="22">
        <f>SUM(H113:H116)</f>
        <v>179000</v>
      </c>
      <c r="I117" s="22">
        <v>161943.15</v>
      </c>
      <c r="J117" s="22">
        <v>169400</v>
      </c>
      <c r="K117" s="106">
        <f>SUM(K115:K116)</f>
        <v>163241.64</v>
      </c>
      <c r="L117" s="106">
        <f>SUM(L113:L116)</f>
        <v>163000</v>
      </c>
    </row>
    <row r="118" spans="1:12" ht="15" customHeight="1" thickBot="1">
      <c r="A118" s="7" t="s">
        <v>1672</v>
      </c>
      <c r="B118" s="7"/>
      <c r="C118" s="7"/>
      <c r="D118" s="7"/>
      <c r="E118" s="7"/>
      <c r="F118" s="7"/>
      <c r="G118" s="8"/>
      <c r="H118" s="9"/>
      <c r="I118" s="9"/>
      <c r="J118" s="9"/>
      <c r="K118" s="104"/>
      <c r="L118" s="9"/>
    </row>
    <row r="119" spans="1:12" ht="13.5" customHeight="1">
      <c r="A119" s="30">
        <v>61621</v>
      </c>
      <c r="B119" s="23">
        <v>6162200000</v>
      </c>
      <c r="C119" s="11">
        <f>VLOOKUP(A119,correspondance!A:B,2,0)</f>
        <v>6162200000</v>
      </c>
      <c r="D119" s="23"/>
      <c r="E119" s="23"/>
      <c r="F119" s="12" t="s">
        <v>1673</v>
      </c>
      <c r="G119" s="13" t="s">
        <v>1674</v>
      </c>
      <c r="H119" s="14">
        <v>282000</v>
      </c>
      <c r="I119" s="14">
        <v>262813.02</v>
      </c>
      <c r="J119" s="14">
        <v>260000</v>
      </c>
      <c r="K119" s="105">
        <f>VLOOKUP(B119,'doc W'!A:B,2,0)-37737.97+11341-865.86+54315.13-18525</f>
        <v>291810.83999999997</v>
      </c>
      <c r="L119" s="14">
        <v>262000</v>
      </c>
    </row>
    <row r="120" spans="1:12" ht="13.5" customHeight="1" thickBot="1">
      <c r="A120" s="131">
        <v>61622</v>
      </c>
      <c r="B120" s="40">
        <v>6162100000</v>
      </c>
      <c r="C120" s="11">
        <f>VLOOKUP(A120,correspondance!A:B,2,0)</f>
        <v>6162100000</v>
      </c>
      <c r="D120" s="40"/>
      <c r="E120" s="40"/>
      <c r="F120" s="28" t="s">
        <v>1675</v>
      </c>
      <c r="G120" s="25" t="s">
        <v>1676</v>
      </c>
      <c r="H120" s="14">
        <v>28000</v>
      </c>
      <c r="I120" s="14">
        <v>16852.4</v>
      </c>
      <c r="J120" s="14">
        <v>17000</v>
      </c>
      <c r="K120" s="105">
        <v>18525</v>
      </c>
      <c r="L120" s="14">
        <v>19000</v>
      </c>
    </row>
    <row r="121" spans="1:12" ht="13.5" thickBot="1">
      <c r="A121" s="20" t="s">
        <v>1677</v>
      </c>
      <c r="B121" s="20"/>
      <c r="C121" s="20"/>
      <c r="D121" s="20"/>
      <c r="E121" s="20"/>
      <c r="F121" s="20"/>
      <c r="G121" s="21"/>
      <c r="H121" s="22">
        <f>SUM(H119:H120)</f>
        <v>310000</v>
      </c>
      <c r="I121" s="22">
        <v>279665.42</v>
      </c>
      <c r="J121" s="22">
        <v>277000</v>
      </c>
      <c r="K121" s="106">
        <f>SUM(K119:K120)</f>
        <v>310335.83999999997</v>
      </c>
      <c r="L121" s="106">
        <f>SUM(L119:L120)</f>
        <v>281000</v>
      </c>
    </row>
    <row r="122" spans="1:12" ht="15" customHeight="1" thickBot="1">
      <c r="A122" s="7" t="s">
        <v>1649</v>
      </c>
      <c r="B122" s="7"/>
      <c r="C122" s="7"/>
      <c r="D122" s="7"/>
      <c r="E122" s="7"/>
      <c r="F122" s="7"/>
      <c r="G122" s="8"/>
      <c r="H122" s="9"/>
      <c r="I122" s="9"/>
      <c r="J122" s="9"/>
      <c r="K122" s="104"/>
      <c r="L122" s="9"/>
    </row>
    <row r="123" spans="1:12" ht="13.5" customHeight="1">
      <c r="A123" s="30">
        <v>61152</v>
      </c>
      <c r="B123" s="23">
        <v>6115210000</v>
      </c>
      <c r="C123" s="11" t="e">
        <f>VLOOKUP(A123,correspondance!A:B,2,0)</f>
        <v>#N/A</v>
      </c>
      <c r="D123" s="23"/>
      <c r="E123" s="23"/>
      <c r="F123" s="24" t="s">
        <v>1650</v>
      </c>
      <c r="G123" s="13" t="s">
        <v>1651</v>
      </c>
      <c r="H123" s="14">
        <v>10000</v>
      </c>
      <c r="I123" s="14">
        <v>11160.74</v>
      </c>
      <c r="J123" s="14">
        <v>10000</v>
      </c>
      <c r="K123" s="105"/>
      <c r="L123" s="14"/>
    </row>
    <row r="124" spans="1:12" ht="13.5" customHeight="1">
      <c r="A124" s="37">
        <v>611531</v>
      </c>
      <c r="B124" s="37">
        <v>6115210000</v>
      </c>
      <c r="C124" s="11">
        <f>VLOOKUP(A124,correspondance!A:B,2,0)</f>
        <v>6115210000</v>
      </c>
      <c r="D124" s="37"/>
      <c r="E124" s="37"/>
      <c r="F124" s="35" t="s">
        <v>1652</v>
      </c>
      <c r="G124" s="16" t="s">
        <v>1653</v>
      </c>
      <c r="H124" s="14">
        <v>82000</v>
      </c>
      <c r="I124" s="14">
        <v>67075.47</v>
      </c>
      <c r="J124" s="14">
        <v>68000</v>
      </c>
      <c r="K124" s="105"/>
      <c r="L124" s="14"/>
    </row>
    <row r="125" spans="1:12" ht="13.5" customHeight="1" thickBot="1">
      <c r="A125" s="17">
        <v>606283</v>
      </c>
      <c r="B125" s="17">
        <v>6065100000</v>
      </c>
      <c r="C125" s="11">
        <f>VLOOKUP(A125,correspondance!A:B,2,0)</f>
        <v>6065100000</v>
      </c>
      <c r="D125" s="17"/>
      <c r="E125" s="17"/>
      <c r="F125" s="18" t="s">
        <v>1654</v>
      </c>
      <c r="G125" s="38" t="s">
        <v>1655</v>
      </c>
      <c r="H125" s="14">
        <v>25000</v>
      </c>
      <c r="I125" s="14">
        <v>28774.38</v>
      </c>
      <c r="J125" s="14">
        <v>29000</v>
      </c>
      <c r="K125" s="105"/>
      <c r="L125" s="14"/>
    </row>
    <row r="126" spans="1:12" ht="13.5" thickBot="1">
      <c r="A126" s="20" t="s">
        <v>1656</v>
      </c>
      <c r="B126" s="20"/>
      <c r="C126" s="20"/>
      <c r="D126" s="20"/>
      <c r="E126" s="20"/>
      <c r="F126" s="20"/>
      <c r="G126" s="21"/>
      <c r="H126" s="22">
        <v>117000</v>
      </c>
      <c r="I126" s="22">
        <v>107010.59</v>
      </c>
      <c r="J126" s="22">
        <v>107000</v>
      </c>
      <c r="K126" s="106"/>
      <c r="L126" s="22"/>
    </row>
    <row r="127" spans="1:12" ht="16.5" customHeight="1" thickBot="1">
      <c r="A127" s="63"/>
      <c r="B127" s="64"/>
      <c r="C127" s="64"/>
      <c r="D127" s="64"/>
      <c r="E127" s="64"/>
      <c r="F127" s="65"/>
      <c r="G127" s="66" t="s">
        <v>1787</v>
      </c>
      <c r="H127" s="67">
        <f>H121+H117+H111+H98+H92+H82+H74+H66+H62+H59+H53+H40+H33+H19+H7+H126</f>
        <v>15078185</v>
      </c>
      <c r="I127" s="67">
        <f>I121+I117+I111+I98+I92+I82+I74+I66+I62+I59+I53+I40+I33+I19+I7+I126</f>
        <v>13946423.62</v>
      </c>
      <c r="J127" s="67">
        <f>J121+J117+J111+J98+J92+J82+J74+J66+J62+J59+J53+J40+J33+J19+J7+J126</f>
        <v>13472615</v>
      </c>
      <c r="K127" s="67">
        <f>K121+K117+K111+K98+K92+K82+K74+K66+K62+K59+K53+K40+K33+K19+K7</f>
        <v>9203710.58</v>
      </c>
      <c r="L127" s="67">
        <f>L121+L117+L111+L98+L92+L82+L74+L66+L62+L59+L53+L40+L33+L19+L7</f>
        <v>8009671</v>
      </c>
    </row>
    <row r="128" spans="1:14" ht="16.5" customHeight="1" thickBot="1">
      <c r="A128" s="63"/>
      <c r="B128" s="64"/>
      <c r="C128" s="64"/>
      <c r="D128" s="64"/>
      <c r="E128" s="64"/>
      <c r="F128" s="65"/>
      <c r="G128" s="66"/>
      <c r="H128" s="68"/>
      <c r="I128" s="68"/>
      <c r="J128" s="68"/>
      <c r="K128" s="86"/>
      <c r="L128" s="68"/>
      <c r="N128" s="98"/>
    </row>
    <row r="129" spans="1:12" ht="13.5" customHeight="1" thickBot="1">
      <c r="A129" s="69"/>
      <c r="B129" s="70"/>
      <c r="C129" s="70"/>
      <c r="D129" s="70"/>
      <c r="E129" s="70"/>
      <c r="F129" s="70"/>
      <c r="G129" s="6" t="s">
        <v>1788</v>
      </c>
      <c r="H129" s="71"/>
      <c r="I129" s="71"/>
      <c r="J129" s="71"/>
      <c r="K129" s="108"/>
      <c r="L129" s="71"/>
    </row>
    <row r="130" spans="1:13" s="1" customFormat="1" ht="34.5" customHeight="1" thickBot="1">
      <c r="A130" s="6" t="s">
        <v>1789</v>
      </c>
      <c r="B130" s="6"/>
      <c r="C130" s="6"/>
      <c r="D130" s="6"/>
      <c r="E130" s="6"/>
      <c r="F130" s="6" t="s">
        <v>1606</v>
      </c>
      <c r="G130" s="6" t="s">
        <v>1790</v>
      </c>
      <c r="H130" s="72" t="s">
        <v>1791</v>
      </c>
      <c r="I130" s="72"/>
      <c r="J130" s="72"/>
      <c r="K130" s="109"/>
      <c r="L130" s="72"/>
      <c r="M130" s="144"/>
    </row>
    <row r="131" spans="1:12" ht="15" customHeight="1" thickBot="1">
      <c r="A131" s="7" t="s">
        <v>1792</v>
      </c>
      <c r="B131" s="7"/>
      <c r="C131" s="7"/>
      <c r="D131" s="7"/>
      <c r="E131" s="7"/>
      <c r="F131" s="7"/>
      <c r="G131" s="8"/>
      <c r="H131" s="9"/>
      <c r="I131" s="9"/>
      <c r="J131" s="9"/>
      <c r="K131" s="104"/>
      <c r="L131" s="9"/>
    </row>
    <row r="132" spans="1:12" ht="13.5" customHeight="1">
      <c r="A132" s="73">
        <v>611531</v>
      </c>
      <c r="B132" s="117">
        <v>6115210000</v>
      </c>
      <c r="C132" s="73"/>
      <c r="D132" s="73"/>
      <c r="E132" s="73"/>
      <c r="F132" s="15" t="s">
        <v>1793</v>
      </c>
      <c r="G132" s="16" t="s">
        <v>1794</v>
      </c>
      <c r="H132" s="74">
        <v>355000</v>
      </c>
      <c r="I132" s="74">
        <v>426462.84</v>
      </c>
      <c r="J132" s="74">
        <v>300000</v>
      </c>
      <c r="K132" s="105">
        <f>VLOOKUP(B132,'doc W'!A:B,2,0)</f>
        <v>1153844.57</v>
      </c>
      <c r="L132" s="74">
        <f>213000+70000</f>
        <v>283000</v>
      </c>
    </row>
    <row r="133" spans="1:12" ht="13.5" customHeight="1">
      <c r="A133" s="118"/>
      <c r="B133" s="119">
        <v>6061100000</v>
      </c>
      <c r="C133" s="118"/>
      <c r="D133" s="118"/>
      <c r="E133" s="118"/>
      <c r="F133" s="61"/>
      <c r="G133" s="62" t="s">
        <v>372</v>
      </c>
      <c r="H133" s="36"/>
      <c r="I133" s="36"/>
      <c r="J133" s="36"/>
      <c r="K133" s="105">
        <f>VLOOKUP(B133,'doc W'!A:B,2,0)</f>
        <v>281.06</v>
      </c>
      <c r="L133" s="36">
        <v>0</v>
      </c>
    </row>
    <row r="134" spans="1:12" ht="13.5" customHeight="1">
      <c r="A134" s="118"/>
      <c r="B134" s="119">
        <v>6065100000</v>
      </c>
      <c r="C134" s="118"/>
      <c r="D134" s="118"/>
      <c r="E134" s="118"/>
      <c r="F134" s="61"/>
      <c r="G134" s="62" t="s">
        <v>411</v>
      </c>
      <c r="H134" s="36"/>
      <c r="I134" s="36"/>
      <c r="J134" s="36"/>
      <c r="K134" s="105">
        <f>VLOOKUP(B134,'doc W'!A:B,2,0)</f>
        <v>13473.78</v>
      </c>
      <c r="L134" s="36">
        <v>5000</v>
      </c>
    </row>
    <row r="135" spans="1:12" ht="26.25" customHeight="1">
      <c r="A135" s="118"/>
      <c r="B135" s="141">
        <v>6115230000</v>
      </c>
      <c r="C135" s="118"/>
      <c r="D135" s="118"/>
      <c r="E135" s="118"/>
      <c r="F135" s="61"/>
      <c r="G135" s="62" t="s">
        <v>656</v>
      </c>
      <c r="H135" s="36"/>
      <c r="I135" s="36"/>
      <c r="J135" s="36"/>
      <c r="K135" s="105">
        <f>VLOOKUP(B135,'doc W'!A:B,2,0)</f>
        <v>6459.94</v>
      </c>
      <c r="L135" s="36">
        <v>5000</v>
      </c>
    </row>
    <row r="136" spans="1:12" ht="13.5" customHeight="1">
      <c r="A136" s="118"/>
      <c r="B136" s="119">
        <v>6115240000</v>
      </c>
      <c r="C136" s="118"/>
      <c r="D136" s="118"/>
      <c r="E136" s="118"/>
      <c r="F136" s="61"/>
      <c r="G136" s="62" t="s">
        <v>661</v>
      </c>
      <c r="H136" s="36"/>
      <c r="I136" s="36"/>
      <c r="J136" s="36"/>
      <c r="K136" s="105">
        <f>VLOOKUP(B136,'doc W'!A:B,2,0)</f>
        <v>6371.98</v>
      </c>
      <c r="L136" s="36">
        <v>5000</v>
      </c>
    </row>
    <row r="137" spans="1:12" ht="13.5" customHeight="1" thickBot="1">
      <c r="A137" s="118"/>
      <c r="B137" s="119">
        <v>2313100000</v>
      </c>
      <c r="C137" s="118"/>
      <c r="D137" s="118"/>
      <c r="E137" s="118"/>
      <c r="F137" s="61"/>
      <c r="G137" s="62" t="s">
        <v>466</v>
      </c>
      <c r="H137" s="36"/>
      <c r="I137" s="36"/>
      <c r="J137" s="36"/>
      <c r="K137" s="105">
        <f>17322.72+4198.63</f>
        <v>21521.350000000002</v>
      </c>
      <c r="L137" s="36">
        <v>0</v>
      </c>
    </row>
    <row r="138" spans="1:12" ht="16.5" customHeight="1" thickBot="1">
      <c r="A138" s="20" t="s">
        <v>1795</v>
      </c>
      <c r="B138" s="20"/>
      <c r="C138" s="20"/>
      <c r="D138" s="20"/>
      <c r="E138" s="20"/>
      <c r="F138" s="20"/>
      <c r="G138" s="21"/>
      <c r="H138" s="22">
        <v>355000</v>
      </c>
      <c r="I138" s="22">
        <v>426462.84</v>
      </c>
      <c r="J138" s="22">
        <v>300000</v>
      </c>
      <c r="K138" s="106">
        <f>SUM(K132:K137)</f>
        <v>1201952.6800000002</v>
      </c>
      <c r="L138" s="22">
        <f>SUM(L132:L137)</f>
        <v>298000</v>
      </c>
    </row>
    <row r="139" spans="1:12" ht="15" customHeight="1" thickBot="1">
      <c r="A139" s="7" t="s">
        <v>1796</v>
      </c>
      <c r="B139" s="7"/>
      <c r="C139" s="7"/>
      <c r="D139" s="7"/>
      <c r="E139" s="7"/>
      <c r="F139" s="7"/>
      <c r="G139" s="8"/>
      <c r="H139" s="9"/>
      <c r="I139" s="9"/>
      <c r="J139" s="9"/>
      <c r="K139" s="104"/>
      <c r="L139" s="9"/>
    </row>
    <row r="140" spans="1:12" ht="13.5" customHeight="1">
      <c r="A140" s="73" t="s">
        <v>471</v>
      </c>
      <c r="B140" s="117">
        <v>6065600000</v>
      </c>
      <c r="C140" s="73" t="e">
        <f>VLOOKUP(A140,correspondance!A:B,2,0)</f>
        <v>#N/A</v>
      </c>
      <c r="D140" s="73" t="s">
        <v>1797</v>
      </c>
      <c r="E140" s="73"/>
      <c r="F140" s="15" t="s">
        <v>1798</v>
      </c>
      <c r="G140" s="16" t="s">
        <v>467</v>
      </c>
      <c r="H140" s="74">
        <v>19000</v>
      </c>
      <c r="I140" s="74">
        <v>4819.37</v>
      </c>
      <c r="J140" s="74">
        <v>24000</v>
      </c>
      <c r="K140" s="105">
        <f>VLOOKUP(B140,'doc W'!A:B,2,0)</f>
        <v>39768.94</v>
      </c>
      <c r="L140" s="74">
        <v>3000</v>
      </c>
    </row>
    <row r="141" spans="1:12" ht="13.5" customHeight="1">
      <c r="A141" s="118">
        <v>60668</v>
      </c>
      <c r="B141" s="119"/>
      <c r="C141" s="118">
        <f>VLOOKUP(A141,correspondance!A:B,2,0)</f>
        <v>6065300000</v>
      </c>
      <c r="D141" s="118"/>
      <c r="E141" s="118"/>
      <c r="F141" s="61" t="s">
        <v>1799</v>
      </c>
      <c r="G141" s="62" t="s">
        <v>472</v>
      </c>
      <c r="H141" s="36">
        <v>60000</v>
      </c>
      <c r="I141" s="36">
        <v>104198.97</v>
      </c>
      <c r="J141" s="36">
        <v>40000</v>
      </c>
      <c r="K141" s="105"/>
      <c r="L141" s="36"/>
    </row>
    <row r="142" spans="1:12" ht="13.5" customHeight="1">
      <c r="A142" s="118"/>
      <c r="B142" s="119">
        <v>6065300000</v>
      </c>
      <c r="C142" s="118"/>
      <c r="D142" s="118"/>
      <c r="E142" s="118"/>
      <c r="F142" s="61"/>
      <c r="G142" s="62" t="s">
        <v>468</v>
      </c>
      <c r="H142" s="36"/>
      <c r="I142" s="36"/>
      <c r="J142" s="36"/>
      <c r="K142" s="105">
        <f>VLOOKUP(B142,'doc W'!A:B,2,0)</f>
        <v>9323.89</v>
      </c>
      <c r="L142" s="36">
        <v>2500</v>
      </c>
    </row>
    <row r="143" spans="1:12" ht="13.5" customHeight="1">
      <c r="A143" s="118"/>
      <c r="B143" s="119">
        <v>6065400000</v>
      </c>
      <c r="C143" s="118"/>
      <c r="D143" s="118"/>
      <c r="E143" s="118"/>
      <c r="F143" s="61"/>
      <c r="G143" s="62" t="s">
        <v>469</v>
      </c>
      <c r="H143" s="36"/>
      <c r="I143" s="36"/>
      <c r="J143" s="36"/>
      <c r="K143" s="105">
        <f>VLOOKUP(B143,'doc W'!A:B,2,0)</f>
        <v>2778.29</v>
      </c>
      <c r="L143" s="36">
        <v>2000</v>
      </c>
    </row>
    <row r="144" spans="1:12" ht="13.5" customHeight="1">
      <c r="A144" s="118"/>
      <c r="B144" s="119">
        <v>6066140000</v>
      </c>
      <c r="C144" s="118"/>
      <c r="D144" s="118"/>
      <c r="E144" s="118"/>
      <c r="F144" s="61"/>
      <c r="G144" s="62" t="s">
        <v>470</v>
      </c>
      <c r="H144" s="36"/>
      <c r="I144" s="36"/>
      <c r="J144" s="36"/>
      <c r="K144" s="105">
        <f>VLOOKUP(B144,'doc W'!A:B,2,0)</f>
        <v>214.42</v>
      </c>
      <c r="L144" s="36">
        <v>0</v>
      </c>
    </row>
    <row r="145" spans="1:12" ht="13.5" customHeight="1">
      <c r="A145" s="118"/>
      <c r="B145" s="119">
        <v>6066220000</v>
      </c>
      <c r="C145" s="118"/>
      <c r="D145" s="118"/>
      <c r="E145" s="118"/>
      <c r="F145" s="61"/>
      <c r="G145" s="62" t="s">
        <v>473</v>
      </c>
      <c r="H145" s="36"/>
      <c r="I145" s="36"/>
      <c r="J145" s="36"/>
      <c r="K145" s="105">
        <f>VLOOKUP(B145,'doc W'!A:B,2,0)</f>
        <v>1133.98</v>
      </c>
      <c r="L145" s="36">
        <v>0</v>
      </c>
    </row>
    <row r="146" spans="1:12" ht="13.5" customHeight="1">
      <c r="A146" s="73"/>
      <c r="B146" s="117">
        <v>6068200000</v>
      </c>
      <c r="C146" s="73"/>
      <c r="D146" s="73"/>
      <c r="E146" s="73"/>
      <c r="F146" s="15"/>
      <c r="G146" s="16" t="s">
        <v>476</v>
      </c>
      <c r="H146" s="74"/>
      <c r="I146" s="74"/>
      <c r="J146" s="74"/>
      <c r="K146" s="105">
        <f>VLOOKUP(B146,'doc W'!A:B,2,0)</f>
        <v>953.99</v>
      </c>
      <c r="L146" s="74">
        <v>0</v>
      </c>
    </row>
    <row r="147" spans="1:13" s="79" customFormat="1" ht="13.5" customHeight="1">
      <c r="A147" s="118">
        <v>218312</v>
      </c>
      <c r="B147" s="119"/>
      <c r="C147" s="118"/>
      <c r="D147" s="118"/>
      <c r="E147" s="118"/>
      <c r="F147" s="61" t="s">
        <v>1802</v>
      </c>
      <c r="G147" s="62" t="s">
        <v>1803</v>
      </c>
      <c r="H147" s="36">
        <v>10000</v>
      </c>
      <c r="I147" s="36">
        <v>0</v>
      </c>
      <c r="J147" s="36">
        <v>10000</v>
      </c>
      <c r="K147" s="105"/>
      <c r="L147" s="36"/>
      <c r="M147" s="142"/>
    </row>
    <row r="148" spans="1:12" ht="13.5" customHeight="1">
      <c r="A148" s="118"/>
      <c r="B148" s="119">
        <v>6066310000</v>
      </c>
      <c r="C148" s="118"/>
      <c r="D148" s="118"/>
      <c r="E148" s="118"/>
      <c r="F148" s="61"/>
      <c r="G148" s="62" t="s">
        <v>474</v>
      </c>
      <c r="H148" s="36"/>
      <c r="I148" s="36"/>
      <c r="J148" s="36"/>
      <c r="K148" s="105">
        <f>VLOOKUP(B148,'doc W'!A:B,2,0)</f>
        <v>547.77</v>
      </c>
      <c r="L148" s="36">
        <v>500</v>
      </c>
    </row>
    <row r="149" spans="1:12" ht="13.5" customHeight="1">
      <c r="A149" s="118"/>
      <c r="B149" s="119">
        <v>6066320000</v>
      </c>
      <c r="C149" s="118"/>
      <c r="D149" s="118"/>
      <c r="E149" s="118"/>
      <c r="F149" s="61"/>
      <c r="G149" s="62" t="s">
        <v>475</v>
      </c>
      <c r="H149" s="36"/>
      <c r="I149" s="36"/>
      <c r="J149" s="36"/>
      <c r="K149" s="105">
        <f>VLOOKUP(B149,'doc W'!A:B,2,0)</f>
        <v>8080.71</v>
      </c>
      <c r="L149" s="36">
        <v>1000</v>
      </c>
    </row>
    <row r="150" spans="1:12" ht="13.5" customHeight="1" thickBot="1">
      <c r="A150" s="118">
        <v>606232</v>
      </c>
      <c r="B150" s="119">
        <v>6067200000</v>
      </c>
      <c r="C150" s="118">
        <f>VLOOKUP(A150,correspondance!A:B,2,0)</f>
        <v>6067200000</v>
      </c>
      <c r="D150" s="118"/>
      <c r="E150" s="118"/>
      <c r="F150" s="61" t="s">
        <v>1800</v>
      </c>
      <c r="G150" s="62" t="s">
        <v>1801</v>
      </c>
      <c r="H150" s="36">
        <v>1000</v>
      </c>
      <c r="I150" s="36">
        <v>403.55</v>
      </c>
      <c r="J150" s="36">
        <v>1000</v>
      </c>
      <c r="K150" s="105">
        <f>VLOOKUP(B150,'doc W'!A:B,2,0)</f>
        <v>661.63</v>
      </c>
      <c r="L150" s="36">
        <v>1000</v>
      </c>
    </row>
    <row r="151" spans="1:12" ht="12" customHeight="1" thickBot="1">
      <c r="A151" s="20" t="s">
        <v>1804</v>
      </c>
      <c r="B151" s="20"/>
      <c r="C151" s="20"/>
      <c r="D151" s="20"/>
      <c r="E151" s="20"/>
      <c r="F151" s="20"/>
      <c r="G151" s="21"/>
      <c r="H151" s="106">
        <f>SUM(H140:H150)</f>
        <v>90000</v>
      </c>
      <c r="I151" s="106">
        <f>SUM(I140:I150)</f>
        <v>109421.89</v>
      </c>
      <c r="J151" s="106">
        <f>SUM(J140:J150)</f>
        <v>75000</v>
      </c>
      <c r="K151" s="106">
        <f>SUM(K140:K150)</f>
        <v>63463.619999999995</v>
      </c>
      <c r="L151" s="22">
        <f>SUM(L140:L150)</f>
        <v>10000</v>
      </c>
    </row>
    <row r="152" spans="1:12" ht="15" customHeight="1" thickBot="1">
      <c r="A152" s="7" t="s">
        <v>1805</v>
      </c>
      <c r="B152" s="7"/>
      <c r="C152" s="7"/>
      <c r="D152" s="7"/>
      <c r="E152" s="7"/>
      <c r="F152" s="7"/>
      <c r="G152" s="8"/>
      <c r="H152" s="9"/>
      <c r="I152" s="9"/>
      <c r="J152" s="9"/>
      <c r="K152" s="104"/>
      <c r="L152" s="9"/>
    </row>
    <row r="153" spans="1:12" ht="13.5" customHeight="1" thickBot="1">
      <c r="A153" s="73">
        <v>606613</v>
      </c>
      <c r="B153" s="23">
        <v>6066210000</v>
      </c>
      <c r="C153" s="23">
        <v>6066210000</v>
      </c>
      <c r="D153" s="75"/>
      <c r="E153" s="102"/>
      <c r="F153" s="24" t="s">
        <v>1806</v>
      </c>
      <c r="G153" s="13" t="s">
        <v>1807</v>
      </c>
      <c r="H153" s="14">
        <v>20000</v>
      </c>
      <c r="I153" s="14">
        <v>4742.86</v>
      </c>
      <c r="J153" s="14">
        <v>40000</v>
      </c>
      <c r="K153" s="105">
        <f>VLOOKUP(B153,'doc W'!A:B,2,0)</f>
        <v>413.24</v>
      </c>
      <c r="L153" s="14">
        <v>25000</v>
      </c>
    </row>
    <row r="154" spans="1:12" ht="26.25" customHeight="1" thickBot="1">
      <c r="A154" s="73">
        <v>606618</v>
      </c>
      <c r="B154" s="10">
        <v>6066180000</v>
      </c>
      <c r="C154" s="23">
        <v>6066210000</v>
      </c>
      <c r="D154" s="75" t="s">
        <v>0</v>
      </c>
      <c r="E154" s="102"/>
      <c r="F154" s="15" t="s">
        <v>1798</v>
      </c>
      <c r="G154" s="16" t="s">
        <v>1</v>
      </c>
      <c r="H154" s="14">
        <v>30000</v>
      </c>
      <c r="I154" s="14">
        <v>22712.54</v>
      </c>
      <c r="J154" s="14">
        <v>20000</v>
      </c>
      <c r="K154" s="105">
        <v>51129.37</v>
      </c>
      <c r="L154" s="14">
        <v>15000</v>
      </c>
    </row>
    <row r="155" spans="1:12" ht="13.5" customHeight="1">
      <c r="A155" s="41">
        <v>606611</v>
      </c>
      <c r="B155" s="41">
        <v>6066110000</v>
      </c>
      <c r="C155" s="120">
        <v>6066210000</v>
      </c>
      <c r="D155" s="41"/>
      <c r="E155" s="41"/>
      <c r="F155" s="42" t="s">
        <v>2</v>
      </c>
      <c r="G155" s="132" t="s">
        <v>731</v>
      </c>
      <c r="H155" s="14">
        <v>210000</v>
      </c>
      <c r="I155" s="14">
        <v>210613.43</v>
      </c>
      <c r="J155" s="14">
        <v>230000</v>
      </c>
      <c r="K155" s="105">
        <f>VLOOKUP(B155,'doc W'!A:B,2,0)</f>
        <v>202584.82</v>
      </c>
      <c r="L155" s="14">
        <v>80000</v>
      </c>
    </row>
    <row r="156" spans="1:12" ht="13.5" customHeight="1" thickBot="1">
      <c r="A156" s="114"/>
      <c r="B156" s="114">
        <v>6066120000</v>
      </c>
      <c r="C156" s="114"/>
      <c r="D156" s="114"/>
      <c r="E156" s="114"/>
      <c r="F156" s="115"/>
      <c r="G156" s="121" t="s">
        <v>477</v>
      </c>
      <c r="H156" s="36"/>
      <c r="I156" s="36"/>
      <c r="J156" s="36">
        <v>0</v>
      </c>
      <c r="K156" s="105">
        <f>VLOOKUP(B156,'doc W'!A:B,2,0)</f>
        <v>11370.37</v>
      </c>
      <c r="L156" s="36">
        <v>15000</v>
      </c>
    </row>
    <row r="157" spans="1:12" ht="15.75" customHeight="1" thickBot="1">
      <c r="A157" s="20" t="s">
        <v>3</v>
      </c>
      <c r="B157" s="20"/>
      <c r="C157" s="20"/>
      <c r="D157" s="20"/>
      <c r="E157" s="20"/>
      <c r="F157" s="20"/>
      <c r="G157" s="21"/>
      <c r="H157" s="22">
        <f>SUM(H153:H156)</f>
        <v>260000</v>
      </c>
      <c r="I157" s="22">
        <f>SUM(I153:I156)</f>
        <v>238068.83</v>
      </c>
      <c r="J157" s="22">
        <f>SUM(J153:J156)</f>
        <v>290000</v>
      </c>
      <c r="K157" s="106">
        <f>SUM(K153:K156)</f>
        <v>265497.8</v>
      </c>
      <c r="L157" s="106">
        <f>SUM(L153:L156)</f>
        <v>135000</v>
      </c>
    </row>
    <row r="158" spans="1:12" ht="15" customHeight="1" thickBot="1">
      <c r="A158" s="7" t="s">
        <v>4</v>
      </c>
      <c r="B158" s="7"/>
      <c r="C158" s="7"/>
      <c r="D158" s="7"/>
      <c r="E158" s="7"/>
      <c r="F158" s="7"/>
      <c r="G158" s="8"/>
      <c r="H158" s="9"/>
      <c r="I158" s="9"/>
      <c r="J158" s="9"/>
      <c r="K158" s="104"/>
      <c r="L158" s="9"/>
    </row>
    <row r="159" spans="1:12" ht="13.5" customHeight="1" thickBot="1">
      <c r="A159" s="80">
        <v>60663</v>
      </c>
      <c r="B159" s="17">
        <v>6066500000</v>
      </c>
      <c r="C159" s="80"/>
      <c r="D159" s="80"/>
      <c r="E159" s="80"/>
      <c r="F159" s="24" t="s">
        <v>5</v>
      </c>
      <c r="G159" s="13" t="s">
        <v>6</v>
      </c>
      <c r="H159" s="76">
        <v>100000</v>
      </c>
      <c r="I159" s="76">
        <v>269820.63</v>
      </c>
      <c r="J159" s="76">
        <v>150000</v>
      </c>
      <c r="K159" s="105">
        <f>VLOOKUP(B159,'doc W'!A:B,2,0)</f>
        <v>336716.22</v>
      </c>
      <c r="L159" s="76">
        <v>40000</v>
      </c>
    </row>
    <row r="160" spans="1:13" s="60" customFormat="1" ht="12.75" customHeight="1" thickBot="1">
      <c r="A160" s="20" t="s">
        <v>7</v>
      </c>
      <c r="B160" s="20"/>
      <c r="C160" s="20"/>
      <c r="D160" s="20"/>
      <c r="E160" s="20"/>
      <c r="F160" s="20"/>
      <c r="G160" s="26"/>
      <c r="H160" s="22">
        <v>100000</v>
      </c>
      <c r="I160" s="22">
        <v>269820.63</v>
      </c>
      <c r="J160" s="22">
        <v>150000</v>
      </c>
      <c r="K160" s="106">
        <f>SUM(K159)</f>
        <v>336716.22</v>
      </c>
      <c r="L160" s="22">
        <f>L159</f>
        <v>40000</v>
      </c>
      <c r="M160" s="145"/>
    </row>
    <row r="161" spans="1:12" ht="20.25" customHeight="1" thickBot="1">
      <c r="A161" s="23">
        <v>6066018</v>
      </c>
      <c r="B161" s="17">
        <v>6066500000</v>
      </c>
      <c r="C161" s="17"/>
      <c r="D161" s="17"/>
      <c r="E161" s="17"/>
      <c r="F161" s="28" t="s">
        <v>1798</v>
      </c>
      <c r="G161" s="16" t="s">
        <v>1</v>
      </c>
      <c r="H161" s="81">
        <v>0</v>
      </c>
      <c r="I161" s="81">
        <v>1811.19</v>
      </c>
      <c r="J161" s="81">
        <v>0</v>
      </c>
      <c r="K161" s="105"/>
      <c r="L161" s="81"/>
    </row>
    <row r="162" spans="1:12" ht="26.25" customHeight="1" thickBot="1">
      <c r="A162" s="20" t="s">
        <v>8</v>
      </c>
      <c r="B162" s="20"/>
      <c r="C162" s="20"/>
      <c r="D162" s="20"/>
      <c r="E162" s="20"/>
      <c r="F162" s="20"/>
      <c r="G162" s="21"/>
      <c r="H162" s="22"/>
      <c r="I162" s="22">
        <v>1811.19</v>
      </c>
      <c r="J162" s="22">
        <v>0</v>
      </c>
      <c r="K162" s="106"/>
      <c r="L162" s="22"/>
    </row>
    <row r="163" spans="1:13" s="60" customFormat="1" ht="15" customHeight="1" thickBot="1">
      <c r="A163" s="122" t="s">
        <v>478</v>
      </c>
      <c r="B163" s="82"/>
      <c r="C163" s="82"/>
      <c r="D163" s="82"/>
      <c r="E163" s="82"/>
      <c r="F163" s="82"/>
      <c r="G163" s="82"/>
      <c r="H163" s="110">
        <f>H160+H157+H151+H138</f>
        <v>805000</v>
      </c>
      <c r="I163" s="110">
        <f>I160+I157+I151+I138</f>
        <v>1043774.19</v>
      </c>
      <c r="J163" s="110">
        <f>J160+J157+J151+J138</f>
        <v>815000</v>
      </c>
      <c r="K163" s="110">
        <f>K160+K157+K151+K138</f>
        <v>1867630.3200000003</v>
      </c>
      <c r="L163" s="110">
        <f>L160+L157+L151+L138</f>
        <v>483000</v>
      </c>
      <c r="M163" s="145"/>
    </row>
    <row r="164" spans="1:13" s="60" customFormat="1" ht="15" customHeight="1" thickBot="1">
      <c r="A164" s="82"/>
      <c r="B164" s="82"/>
      <c r="C164" s="82"/>
      <c r="D164" s="82"/>
      <c r="E164" s="82"/>
      <c r="F164" s="82"/>
      <c r="G164" s="82"/>
      <c r="H164" s="83"/>
      <c r="I164" s="83"/>
      <c r="J164" s="83"/>
      <c r="K164" s="110"/>
      <c r="L164" s="83"/>
      <c r="M164" s="145"/>
    </row>
    <row r="165" spans="1:12" ht="16.5" customHeight="1" thickBot="1">
      <c r="A165" s="84"/>
      <c r="B165" s="85"/>
      <c r="C165" s="85"/>
      <c r="D165" s="85"/>
      <c r="E165" s="85"/>
      <c r="F165" s="85"/>
      <c r="G165" s="68" t="s">
        <v>935</v>
      </c>
      <c r="H165" s="86">
        <v>159381</v>
      </c>
      <c r="I165" s="86"/>
      <c r="J165" s="86">
        <v>19752</v>
      </c>
      <c r="K165" s="86"/>
      <c r="L165" s="86"/>
    </row>
    <row r="166" spans="1:12" ht="16.5" customHeight="1" thickBot="1">
      <c r="A166" s="84"/>
      <c r="B166" s="85"/>
      <c r="C166" s="85"/>
      <c r="D166" s="85"/>
      <c r="E166" s="85"/>
      <c r="F166" s="85"/>
      <c r="G166" s="68" t="s">
        <v>479</v>
      </c>
      <c r="H166" s="86">
        <v>231630</v>
      </c>
      <c r="I166" s="86"/>
      <c r="J166" s="86">
        <v>219323</v>
      </c>
      <c r="K166" s="86"/>
      <c r="L166" s="86">
        <v>446983</v>
      </c>
    </row>
    <row r="167" spans="1:13" s="60" customFormat="1" ht="15" customHeight="1" thickBot="1">
      <c r="A167" s="122" t="s">
        <v>9</v>
      </c>
      <c r="B167" s="82"/>
      <c r="C167" s="82"/>
      <c r="D167" s="82"/>
      <c r="E167" s="82"/>
      <c r="F167" s="82"/>
      <c r="G167" s="82"/>
      <c r="H167" s="83">
        <f>H163+H165+H166</f>
        <v>1196011</v>
      </c>
      <c r="I167" s="83">
        <v>1045585.38</v>
      </c>
      <c r="J167" s="83">
        <f>J163+J165+J166</f>
        <v>1054075</v>
      </c>
      <c r="K167" s="110"/>
      <c r="L167" s="83">
        <f>L163+L166</f>
        <v>929983</v>
      </c>
      <c r="M167" s="145"/>
    </row>
    <row r="168" spans="1:12" ht="18" customHeight="1" thickBot="1">
      <c r="A168" s="87"/>
      <c r="B168" s="87"/>
      <c r="C168" s="87"/>
      <c r="D168" s="87"/>
      <c r="E168" s="87"/>
      <c r="F168" s="88"/>
      <c r="G168" s="89"/>
      <c r="H168" s="90"/>
      <c r="I168" s="90"/>
      <c r="J168" s="90"/>
      <c r="K168" s="111"/>
      <c r="L168" s="90"/>
    </row>
    <row r="169" spans="1:12" ht="14.25" customHeight="1" thickBot="1">
      <c r="A169" s="91"/>
      <c r="B169" s="92"/>
      <c r="C169" s="92"/>
      <c r="D169" s="92"/>
      <c r="E169" s="92"/>
      <c r="F169" s="93"/>
      <c r="G169" s="94" t="s">
        <v>10</v>
      </c>
      <c r="H169" s="95">
        <f>H167+H127</f>
        <v>16274196</v>
      </c>
      <c r="I169" s="95">
        <f>I167+I127</f>
        <v>14992009</v>
      </c>
      <c r="J169" s="95">
        <f>J167+J127</f>
        <v>14526690</v>
      </c>
      <c r="K169" s="95">
        <f>K163+K127+K166</f>
        <v>11071340.9</v>
      </c>
      <c r="L169" s="95">
        <f>L163+L127+L166</f>
        <v>8939654</v>
      </c>
    </row>
    <row r="170" spans="11:12" ht="12.75">
      <c r="K170" s="98"/>
      <c r="L170" s="112"/>
    </row>
    <row r="173" spans="8:12" ht="12.75">
      <c r="H173" s="99"/>
      <c r="I173" s="99"/>
      <c r="J173" s="99"/>
      <c r="K173" s="113"/>
      <c r="L173" s="99"/>
    </row>
  </sheetData>
  <mergeCells count="13">
    <mergeCell ref="B45:B47"/>
    <mergeCell ref="K45:K47"/>
    <mergeCell ref="A1:L1"/>
    <mergeCell ref="M42:M44"/>
    <mergeCell ref="L43:L44"/>
    <mergeCell ref="L45:L47"/>
    <mergeCell ref="B43:B44"/>
    <mergeCell ref="K43:K44"/>
    <mergeCell ref="K76:K78"/>
    <mergeCell ref="L76:L78"/>
    <mergeCell ref="B55:B58"/>
    <mergeCell ref="K55:K58"/>
    <mergeCell ref="L55:L58"/>
  </mergeCells>
  <printOptions horizontalCentered="1" verticalCentered="1"/>
  <pageMargins left="0" right="0" top="0" bottom="0" header="0" footer="0"/>
  <pageSetup fitToHeight="2" fitToWidth="1" horizontalDpi="600" verticalDpi="600" orientation="portrait" paperSize="8" scale="79" r:id="rId1"/>
  <headerFooter alignWithMargins="0">
    <oddFooter>&amp;C
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HY543"/>
  <sheetViews>
    <sheetView workbookViewId="0" topLeftCell="A198">
      <selection activeCell="B215" sqref="B1:B16384"/>
    </sheetView>
  </sheetViews>
  <sheetFormatPr defaultColWidth="11.421875" defaultRowHeight="12.75"/>
  <cols>
    <col min="1" max="1" width="20.28125" style="0" customWidth="1"/>
    <col min="2" max="2" width="14.8515625" style="0" customWidth="1"/>
    <col min="3" max="3" width="32.8515625" style="0" customWidth="1"/>
  </cols>
  <sheetData>
    <row r="1" spans="1:7" s="1" customFormat="1" ht="40.5" customHeight="1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</row>
    <row r="2" spans="1:7" ht="12.75">
      <c r="A2">
        <v>1671</v>
      </c>
      <c r="B2">
        <v>1671000000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</row>
    <row r="3" spans="1:7" ht="12.75">
      <c r="A3">
        <v>231771</v>
      </c>
      <c r="B3">
        <v>2317990000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</row>
    <row r="4" spans="1:7" ht="12.75">
      <c r="A4">
        <v>231388</v>
      </c>
      <c r="B4">
        <v>2319300000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</row>
    <row r="5" spans="1:7" ht="12.75">
      <c r="A5">
        <v>2318</v>
      </c>
      <c r="B5">
        <v>2319600000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</row>
    <row r="6" spans="1:7" ht="12.75">
      <c r="A6">
        <v>231719</v>
      </c>
      <c r="B6">
        <v>2319711000</v>
      </c>
      <c r="C6" t="s">
        <v>40</v>
      </c>
      <c r="D6" t="s">
        <v>41</v>
      </c>
      <c r="E6" t="s">
        <v>42</v>
      </c>
      <c r="F6" t="s">
        <v>43</v>
      </c>
      <c r="G6" t="s">
        <v>44</v>
      </c>
    </row>
    <row r="7" spans="1:7" ht="12.75">
      <c r="A7">
        <v>23178</v>
      </c>
      <c r="B7">
        <v>2319740000</v>
      </c>
      <c r="C7" t="s">
        <v>45</v>
      </c>
      <c r="D7" t="s">
        <v>48</v>
      </c>
      <c r="E7" t="s">
        <v>49</v>
      </c>
      <c r="F7" t="s">
        <v>50</v>
      </c>
      <c r="G7" t="s">
        <v>51</v>
      </c>
    </row>
    <row r="8" spans="1:7" ht="12.75">
      <c r="A8">
        <v>23272</v>
      </c>
      <c r="B8">
        <v>2322900000</v>
      </c>
      <c r="C8" t="s">
        <v>52</v>
      </c>
      <c r="D8" t="s">
        <v>53</v>
      </c>
      <c r="E8" t="s">
        <v>54</v>
      </c>
      <c r="F8" t="s">
        <v>55</v>
      </c>
      <c r="G8" t="s">
        <v>56</v>
      </c>
    </row>
    <row r="9" spans="1:7" ht="12.75">
      <c r="A9">
        <v>2322</v>
      </c>
      <c r="B9">
        <v>2329000000</v>
      </c>
      <c r="C9" t="s">
        <v>57</v>
      </c>
      <c r="D9" t="s">
        <v>58</v>
      </c>
      <c r="E9" t="s">
        <v>59</v>
      </c>
      <c r="F9" t="s">
        <v>60</v>
      </c>
      <c r="G9" t="s">
        <v>61</v>
      </c>
    </row>
    <row r="10" spans="1:7" ht="12.75">
      <c r="A10">
        <v>238175</v>
      </c>
      <c r="B10">
        <v>2381750000</v>
      </c>
      <c r="C10" t="s">
        <v>62</v>
      </c>
      <c r="D10" t="s">
        <v>63</v>
      </c>
      <c r="E10" t="s">
        <v>64</v>
      </c>
      <c r="F10" t="s">
        <v>65</v>
      </c>
      <c r="G10" t="s">
        <v>66</v>
      </c>
    </row>
    <row r="11" spans="1:7" ht="12.75">
      <c r="A11">
        <v>2611112</v>
      </c>
      <c r="B11">
        <v>2611100000</v>
      </c>
      <c r="C11" t="s">
        <v>67</v>
      </c>
      <c r="D11" t="s">
        <v>68</v>
      </c>
      <c r="E11" t="s">
        <v>69</v>
      </c>
      <c r="F11" t="s">
        <v>67</v>
      </c>
      <c r="G11" t="s">
        <v>70</v>
      </c>
    </row>
    <row r="12" spans="1:7" ht="12.75">
      <c r="A12">
        <v>261112</v>
      </c>
      <c r="B12">
        <v>2611200000</v>
      </c>
      <c r="C12" t="s">
        <v>71</v>
      </c>
      <c r="D12" t="s">
        <v>72</v>
      </c>
      <c r="E12" t="s">
        <v>73</v>
      </c>
      <c r="F12" t="s">
        <v>71</v>
      </c>
      <c r="G12" t="s">
        <v>74</v>
      </c>
    </row>
    <row r="13" spans="1:7" ht="12.75">
      <c r="A13">
        <v>261113</v>
      </c>
      <c r="B13">
        <v>2611300000</v>
      </c>
      <c r="C13" t="s">
        <v>75</v>
      </c>
      <c r="D13" t="s">
        <v>76</v>
      </c>
      <c r="E13" t="s">
        <v>77</v>
      </c>
      <c r="F13" t="s">
        <v>75</v>
      </c>
      <c r="G13" t="s">
        <v>78</v>
      </c>
    </row>
    <row r="14" spans="1:7" ht="12.75">
      <c r="A14">
        <v>261118</v>
      </c>
      <c r="B14">
        <v>2611800000</v>
      </c>
      <c r="C14" t="s">
        <v>79</v>
      </c>
      <c r="D14" t="s">
        <v>80</v>
      </c>
      <c r="E14" t="s">
        <v>81</v>
      </c>
      <c r="F14" t="s">
        <v>79</v>
      </c>
      <c r="G14" t="s">
        <v>82</v>
      </c>
    </row>
    <row r="15" spans="1:7" ht="12.75">
      <c r="A15">
        <v>2612111</v>
      </c>
      <c r="B15">
        <v>2612100000</v>
      </c>
      <c r="C15" t="s">
        <v>83</v>
      </c>
      <c r="D15" t="s">
        <v>84</v>
      </c>
      <c r="E15" t="s">
        <v>85</v>
      </c>
      <c r="F15" t="s">
        <v>83</v>
      </c>
      <c r="G15" t="s">
        <v>86</v>
      </c>
    </row>
    <row r="16" spans="1:7" ht="12.75">
      <c r="A16">
        <v>2612112</v>
      </c>
      <c r="B16">
        <v>2612300000</v>
      </c>
      <c r="C16" t="s">
        <v>87</v>
      </c>
      <c r="D16" t="s">
        <v>88</v>
      </c>
      <c r="E16" t="s">
        <v>89</v>
      </c>
      <c r="F16" t="s">
        <v>87</v>
      </c>
      <c r="G16" t="s">
        <v>90</v>
      </c>
    </row>
    <row r="17" spans="1:7" ht="12.75">
      <c r="A17">
        <v>261221</v>
      </c>
      <c r="B17">
        <v>2612800000</v>
      </c>
      <c r="C17" t="s">
        <v>91</v>
      </c>
      <c r="D17" t="s">
        <v>92</v>
      </c>
      <c r="E17" t="s">
        <v>93</v>
      </c>
      <c r="F17" t="s">
        <v>91</v>
      </c>
      <c r="G17" t="s">
        <v>94</v>
      </c>
    </row>
    <row r="18" spans="1:7" ht="12.75">
      <c r="A18">
        <v>2613</v>
      </c>
      <c r="B18">
        <v>2613000000</v>
      </c>
      <c r="C18" t="s">
        <v>95</v>
      </c>
      <c r="D18" t="s">
        <v>96</v>
      </c>
      <c r="E18" t="s">
        <v>97</v>
      </c>
      <c r="F18" t="s">
        <v>98</v>
      </c>
      <c r="G18" t="s">
        <v>99</v>
      </c>
    </row>
    <row r="19" spans="1:7" ht="12.75">
      <c r="A19">
        <v>2615</v>
      </c>
      <c r="B19">
        <v>2615000000</v>
      </c>
      <c r="C19" t="s">
        <v>100</v>
      </c>
      <c r="D19" t="s">
        <v>101</v>
      </c>
      <c r="E19" t="s">
        <v>102</v>
      </c>
      <c r="F19" t="s">
        <v>103</v>
      </c>
      <c r="G19" t="s">
        <v>104</v>
      </c>
    </row>
    <row r="20" spans="1:7" ht="12.75">
      <c r="A20">
        <v>266111</v>
      </c>
      <c r="B20">
        <v>2661000000</v>
      </c>
      <c r="C20" t="s">
        <v>105</v>
      </c>
      <c r="D20" t="s">
        <v>106</v>
      </c>
      <c r="E20" t="s">
        <v>107</v>
      </c>
      <c r="F20" t="s">
        <v>105</v>
      </c>
      <c r="G20" t="s">
        <v>108</v>
      </c>
    </row>
    <row r="21" spans="1:7" ht="12.75">
      <c r="A21">
        <v>26621</v>
      </c>
      <c r="B21">
        <v>2662000000</v>
      </c>
      <c r="C21" t="s">
        <v>109</v>
      </c>
      <c r="D21" t="s">
        <v>110</v>
      </c>
      <c r="E21" t="s">
        <v>111</v>
      </c>
      <c r="F21" t="s">
        <v>109</v>
      </c>
      <c r="G21" t="s">
        <v>113</v>
      </c>
    </row>
    <row r="22" spans="1:7" ht="12.75">
      <c r="A22">
        <v>266112</v>
      </c>
      <c r="B22">
        <v>2663000000</v>
      </c>
      <c r="C22" t="s">
        <v>114</v>
      </c>
      <c r="D22" t="s">
        <v>115</v>
      </c>
      <c r="E22" t="s">
        <v>116</v>
      </c>
      <c r="F22" t="s">
        <v>114</v>
      </c>
      <c r="G22" t="s">
        <v>117</v>
      </c>
    </row>
    <row r="23" spans="1:7" ht="12.75">
      <c r="A23">
        <v>266232</v>
      </c>
      <c r="B23">
        <v>2664000000</v>
      </c>
      <c r="C23" t="s">
        <v>118</v>
      </c>
      <c r="D23" t="s">
        <v>119</v>
      </c>
      <c r="E23" t="s">
        <v>120</v>
      </c>
      <c r="F23" t="s">
        <v>118</v>
      </c>
      <c r="G23" t="s">
        <v>121</v>
      </c>
    </row>
    <row r="24" spans="1:7" ht="12.75">
      <c r="A24">
        <v>26621</v>
      </c>
      <c r="B24">
        <v>2668000000</v>
      </c>
      <c r="C24" t="s">
        <v>122</v>
      </c>
      <c r="D24" t="s">
        <v>123</v>
      </c>
      <c r="E24" t="s">
        <v>124</v>
      </c>
      <c r="F24" t="s">
        <v>122</v>
      </c>
      <c r="G24" t="s">
        <v>125</v>
      </c>
    </row>
    <row r="25" spans="1:7" ht="12.75">
      <c r="A25">
        <v>267111</v>
      </c>
      <c r="B25">
        <v>2671110000</v>
      </c>
      <c r="C25" t="s">
        <v>126</v>
      </c>
      <c r="D25" t="s">
        <v>127</v>
      </c>
      <c r="E25" t="s">
        <v>128</v>
      </c>
      <c r="F25" t="s">
        <v>126</v>
      </c>
      <c r="G25" t="s">
        <v>129</v>
      </c>
    </row>
    <row r="26" spans="1:7" ht="12.75">
      <c r="A26">
        <v>267112</v>
      </c>
      <c r="B26">
        <v>2671120000</v>
      </c>
      <c r="C26" t="s">
        <v>130</v>
      </c>
      <c r="D26" t="s">
        <v>131</v>
      </c>
      <c r="E26" t="s">
        <v>132</v>
      </c>
      <c r="F26" t="s">
        <v>130</v>
      </c>
      <c r="G26" t="s">
        <v>133</v>
      </c>
    </row>
    <row r="27" spans="1:7" ht="12.75">
      <c r="A27">
        <v>267118</v>
      </c>
      <c r="B27">
        <v>2671180000</v>
      </c>
      <c r="C27" t="s">
        <v>134</v>
      </c>
      <c r="D27" t="s">
        <v>135</v>
      </c>
      <c r="E27" t="s">
        <v>136</v>
      </c>
      <c r="F27" t="s">
        <v>134</v>
      </c>
      <c r="G27" t="s">
        <v>137</v>
      </c>
    </row>
    <row r="28" spans="1:7" ht="12.75">
      <c r="A28">
        <v>267121</v>
      </c>
      <c r="B28">
        <v>2671210000</v>
      </c>
      <c r="C28" t="s">
        <v>138</v>
      </c>
      <c r="D28" t="s">
        <v>139</v>
      </c>
      <c r="E28" t="s">
        <v>140</v>
      </c>
      <c r="F28" t="s">
        <v>138</v>
      </c>
      <c r="G28" t="s">
        <v>141</v>
      </c>
    </row>
    <row r="29" spans="1:7" ht="12.75">
      <c r="A29">
        <v>267128</v>
      </c>
      <c r="B29">
        <v>2671280000</v>
      </c>
      <c r="C29" t="s">
        <v>142</v>
      </c>
      <c r="D29" t="s">
        <v>143</v>
      </c>
      <c r="E29" t="s">
        <v>144</v>
      </c>
      <c r="F29" t="s">
        <v>142</v>
      </c>
      <c r="G29" t="s">
        <v>145</v>
      </c>
    </row>
    <row r="30" spans="1:7" ht="12.75">
      <c r="A30">
        <v>26752</v>
      </c>
      <c r="B30">
        <v>2675200000</v>
      </c>
      <c r="C30" t="s">
        <v>146</v>
      </c>
      <c r="D30" t="s">
        <v>147</v>
      </c>
      <c r="E30" t="s">
        <v>148</v>
      </c>
      <c r="F30" t="s">
        <v>146</v>
      </c>
      <c r="G30" t="s">
        <v>149</v>
      </c>
    </row>
    <row r="31" spans="1:7" ht="12.75">
      <c r="A31">
        <v>26753</v>
      </c>
      <c r="B31">
        <v>2675300000</v>
      </c>
      <c r="C31" t="s">
        <v>150</v>
      </c>
      <c r="D31" t="s">
        <v>151</v>
      </c>
      <c r="E31" t="s">
        <v>152</v>
      </c>
      <c r="F31" t="s">
        <v>150</v>
      </c>
      <c r="G31" t="s">
        <v>153</v>
      </c>
    </row>
    <row r="32" spans="1:7" ht="12.75">
      <c r="A32">
        <v>26758</v>
      </c>
      <c r="B32">
        <v>2675800000</v>
      </c>
      <c r="C32" t="s">
        <v>154</v>
      </c>
      <c r="D32" t="s">
        <v>155</v>
      </c>
      <c r="E32" t="s">
        <v>156</v>
      </c>
      <c r="F32" t="s">
        <v>154</v>
      </c>
      <c r="G32" t="s">
        <v>157</v>
      </c>
    </row>
    <row r="33" spans="1:7" ht="12.75">
      <c r="A33">
        <v>26761</v>
      </c>
      <c r="B33">
        <v>2676100000</v>
      </c>
      <c r="C33" t="s">
        <v>158</v>
      </c>
      <c r="D33" t="s">
        <v>159</v>
      </c>
      <c r="E33" t="s">
        <v>160</v>
      </c>
      <c r="F33" t="s">
        <v>158</v>
      </c>
      <c r="G33" t="s">
        <v>161</v>
      </c>
    </row>
    <row r="34" spans="1:7" ht="12.75">
      <c r="A34">
        <v>26768</v>
      </c>
      <c r="B34">
        <v>2676800000</v>
      </c>
      <c r="C34" t="s">
        <v>162</v>
      </c>
      <c r="D34" t="s">
        <v>163</v>
      </c>
      <c r="E34" t="s">
        <v>164</v>
      </c>
      <c r="F34" t="s">
        <v>162</v>
      </c>
      <c r="G34" t="s">
        <v>165</v>
      </c>
    </row>
    <row r="35" spans="1:7" ht="12.75">
      <c r="A35">
        <v>2691</v>
      </c>
      <c r="B35">
        <v>2691000000</v>
      </c>
      <c r="C35" t="s">
        <v>166</v>
      </c>
      <c r="D35" t="s">
        <v>167</v>
      </c>
      <c r="E35" t="s">
        <v>168</v>
      </c>
      <c r="F35" t="s">
        <v>166</v>
      </c>
      <c r="G35" t="s">
        <v>169</v>
      </c>
    </row>
    <row r="36" spans="1:7" ht="12.75">
      <c r="A36">
        <v>2692</v>
      </c>
      <c r="B36">
        <v>2692000000</v>
      </c>
      <c r="C36" t="s">
        <v>170</v>
      </c>
      <c r="D36" t="s">
        <v>170</v>
      </c>
      <c r="E36" t="s">
        <v>171</v>
      </c>
      <c r="F36" t="s">
        <v>170</v>
      </c>
      <c r="G36" t="s">
        <v>172</v>
      </c>
    </row>
    <row r="37" spans="1:7" ht="12.75">
      <c r="A37">
        <v>271</v>
      </c>
      <c r="B37">
        <v>2710000000</v>
      </c>
      <c r="C37" t="s">
        <v>173</v>
      </c>
      <c r="D37" t="s">
        <v>174</v>
      </c>
      <c r="E37" t="s">
        <v>175</v>
      </c>
      <c r="F37" t="s">
        <v>173</v>
      </c>
      <c r="G37" t="s">
        <v>176</v>
      </c>
    </row>
    <row r="38" spans="1:7" ht="12.75">
      <c r="A38">
        <v>2728</v>
      </c>
      <c r="B38">
        <v>2720000000</v>
      </c>
      <c r="C38" t="s">
        <v>177</v>
      </c>
      <c r="D38" t="s">
        <v>178</v>
      </c>
      <c r="E38" t="s">
        <v>179</v>
      </c>
      <c r="F38" t="s">
        <v>177</v>
      </c>
      <c r="G38" t="s">
        <v>180</v>
      </c>
    </row>
    <row r="39" spans="1:7" ht="12.75">
      <c r="A39">
        <v>27411</v>
      </c>
      <c r="B39">
        <v>2741100000</v>
      </c>
      <c r="C39" t="s">
        <v>181</v>
      </c>
      <c r="D39" t="s">
        <v>182</v>
      </c>
      <c r="E39" t="s">
        <v>183</v>
      </c>
      <c r="F39" t="s">
        <v>181</v>
      </c>
      <c r="G39" t="s">
        <v>184</v>
      </c>
    </row>
    <row r="40" spans="1:7" ht="12.75">
      <c r="A40">
        <v>27412</v>
      </c>
      <c r="B40">
        <v>2741200000</v>
      </c>
      <c r="C40" t="s">
        <v>185</v>
      </c>
      <c r="D40" t="s">
        <v>186</v>
      </c>
      <c r="E40" t="s">
        <v>187</v>
      </c>
      <c r="F40" t="s">
        <v>185</v>
      </c>
      <c r="G40" t="s">
        <v>188</v>
      </c>
    </row>
    <row r="41" spans="1:7" ht="12.75">
      <c r="A41">
        <v>27413</v>
      </c>
      <c r="B41">
        <v>2741300000</v>
      </c>
      <c r="C41" t="s">
        <v>189</v>
      </c>
      <c r="D41" t="s">
        <v>190</v>
      </c>
      <c r="E41" t="s">
        <v>191</v>
      </c>
      <c r="F41" t="s">
        <v>189</v>
      </c>
      <c r="G41" t="s">
        <v>192</v>
      </c>
    </row>
    <row r="42" spans="1:7" ht="12.75">
      <c r="A42">
        <v>2742</v>
      </c>
      <c r="B42">
        <v>2742000000</v>
      </c>
      <c r="C42" t="s">
        <v>193</v>
      </c>
      <c r="D42" t="s">
        <v>194</v>
      </c>
      <c r="E42" t="s">
        <v>195</v>
      </c>
      <c r="F42" t="s">
        <v>196</v>
      </c>
      <c r="G42" t="s">
        <v>197</v>
      </c>
    </row>
    <row r="43" spans="1:7" ht="12.75">
      <c r="A43">
        <v>27431</v>
      </c>
      <c r="B43">
        <v>2743100000</v>
      </c>
      <c r="C43" t="s">
        <v>198</v>
      </c>
      <c r="D43" t="s">
        <v>199</v>
      </c>
      <c r="E43" t="s">
        <v>200</v>
      </c>
      <c r="F43" t="s">
        <v>198</v>
      </c>
      <c r="G43" t="s">
        <v>201</v>
      </c>
    </row>
    <row r="44" spans="1:7" ht="12.75">
      <c r="A44">
        <v>27438</v>
      </c>
      <c r="B44">
        <v>2743800000</v>
      </c>
      <c r="C44" t="s">
        <v>202</v>
      </c>
      <c r="D44" t="s">
        <v>203</v>
      </c>
      <c r="E44" t="s">
        <v>204</v>
      </c>
      <c r="F44" t="s">
        <v>202</v>
      </c>
      <c r="G44" t="s">
        <v>205</v>
      </c>
    </row>
    <row r="45" spans="1:7" ht="12.75">
      <c r="A45">
        <v>27441</v>
      </c>
      <c r="B45">
        <v>2744100000</v>
      </c>
      <c r="C45" t="s">
        <v>206</v>
      </c>
      <c r="D45" t="s">
        <v>207</v>
      </c>
      <c r="E45" t="s">
        <v>208</v>
      </c>
      <c r="F45" t="s">
        <v>209</v>
      </c>
      <c r="G45" t="s">
        <v>210</v>
      </c>
    </row>
    <row r="46" spans="1:7" ht="12.75">
      <c r="A46">
        <v>27448</v>
      </c>
      <c r="B46">
        <v>2744800000</v>
      </c>
      <c r="C46" t="s">
        <v>211</v>
      </c>
      <c r="D46" t="s">
        <v>212</v>
      </c>
      <c r="E46" t="s">
        <v>213</v>
      </c>
      <c r="F46" t="s">
        <v>214</v>
      </c>
      <c r="G46" t="s">
        <v>215</v>
      </c>
    </row>
    <row r="47" spans="1:7" ht="12.75">
      <c r="A47">
        <v>274511</v>
      </c>
      <c r="B47">
        <v>2745100000</v>
      </c>
      <c r="C47" t="s">
        <v>216</v>
      </c>
      <c r="D47" t="s">
        <v>217</v>
      </c>
      <c r="E47" t="s">
        <v>218</v>
      </c>
      <c r="F47" t="s">
        <v>219</v>
      </c>
      <c r="G47" t="s">
        <v>220</v>
      </c>
    </row>
    <row r="48" spans="1:7" ht="12.75">
      <c r="A48">
        <v>27458</v>
      </c>
      <c r="B48">
        <v>2745800000</v>
      </c>
      <c r="C48" t="s">
        <v>221</v>
      </c>
      <c r="D48" t="s">
        <v>222</v>
      </c>
      <c r="E48" t="s">
        <v>223</v>
      </c>
      <c r="F48" t="s">
        <v>224</v>
      </c>
      <c r="G48" t="s">
        <v>225</v>
      </c>
    </row>
    <row r="49" spans="1:7" ht="12.75">
      <c r="A49">
        <v>2747</v>
      </c>
      <c r="B49">
        <v>2747000000</v>
      </c>
      <c r="C49" t="s">
        <v>226</v>
      </c>
      <c r="D49" t="s">
        <v>227</v>
      </c>
      <c r="E49" t="s">
        <v>228</v>
      </c>
      <c r="F49" t="s">
        <v>229</v>
      </c>
      <c r="G49" t="s">
        <v>230</v>
      </c>
    </row>
    <row r="50" spans="1:7" ht="12.75">
      <c r="A50">
        <v>2748</v>
      </c>
      <c r="B50">
        <v>2748000000</v>
      </c>
      <c r="C50" t="s">
        <v>231</v>
      </c>
      <c r="D50" t="s">
        <v>232</v>
      </c>
      <c r="E50" t="s">
        <v>233</v>
      </c>
      <c r="F50" t="s">
        <v>234</v>
      </c>
      <c r="G50" t="s">
        <v>235</v>
      </c>
    </row>
    <row r="51" spans="1:7" ht="12.75">
      <c r="A51">
        <v>275</v>
      </c>
      <c r="B51">
        <v>2750000000</v>
      </c>
      <c r="C51" t="s">
        <v>236</v>
      </c>
      <c r="D51" t="s">
        <v>237</v>
      </c>
      <c r="E51" t="s">
        <v>238</v>
      </c>
      <c r="F51" t="s">
        <v>239</v>
      </c>
      <c r="G51" t="s">
        <v>240</v>
      </c>
    </row>
    <row r="52" spans="1:7" ht="12.75">
      <c r="A52">
        <v>2761</v>
      </c>
      <c r="B52">
        <v>2761000000</v>
      </c>
      <c r="C52" t="s">
        <v>241</v>
      </c>
      <c r="D52" t="s">
        <v>242</v>
      </c>
      <c r="E52" t="s">
        <v>243</v>
      </c>
      <c r="F52" t="s">
        <v>244</v>
      </c>
      <c r="G52" t="s">
        <v>245</v>
      </c>
    </row>
    <row r="53" spans="1:7" ht="12.75">
      <c r="A53">
        <v>4095</v>
      </c>
      <c r="B53">
        <v>4095000000</v>
      </c>
      <c r="C53" t="s">
        <v>246</v>
      </c>
      <c r="D53" t="s">
        <v>247</v>
      </c>
      <c r="E53" t="s">
        <v>248</v>
      </c>
      <c r="F53" t="s">
        <v>249</v>
      </c>
      <c r="G53" t="s">
        <v>250</v>
      </c>
    </row>
    <row r="54" spans="1:7" ht="12.75">
      <c r="A54">
        <v>4084</v>
      </c>
      <c r="B54">
        <v>4084000000</v>
      </c>
      <c r="C54" t="s">
        <v>251</v>
      </c>
      <c r="D54" t="s">
        <v>252</v>
      </c>
      <c r="E54" t="s">
        <v>253</v>
      </c>
      <c r="F54" t="s">
        <v>254</v>
      </c>
      <c r="G54" t="s">
        <v>255</v>
      </c>
    </row>
    <row r="55" spans="1:7" ht="12.75">
      <c r="A55">
        <v>431411</v>
      </c>
      <c r="B55">
        <v>4314110000</v>
      </c>
      <c r="C55" t="s">
        <v>256</v>
      </c>
      <c r="D55" t="s">
        <v>257</v>
      </c>
      <c r="E55" t="s">
        <v>258</v>
      </c>
      <c r="F55" t="s">
        <v>259</v>
      </c>
      <c r="G55" t="s">
        <v>260</v>
      </c>
    </row>
    <row r="56" spans="1:7" ht="12.75">
      <c r="A56">
        <v>431414</v>
      </c>
      <c r="B56">
        <v>4314140000</v>
      </c>
      <c r="C56" t="s">
        <v>261</v>
      </c>
      <c r="D56" t="s">
        <v>262</v>
      </c>
      <c r="E56" t="s">
        <v>263</v>
      </c>
      <c r="F56" t="s">
        <v>264</v>
      </c>
      <c r="G56" t="s">
        <v>265</v>
      </c>
    </row>
    <row r="57" spans="1:7" ht="12.75">
      <c r="A57">
        <v>467891</v>
      </c>
      <c r="B57">
        <v>4678910000</v>
      </c>
      <c r="C57" t="s">
        <v>266</v>
      </c>
      <c r="D57" t="s">
        <v>267</v>
      </c>
      <c r="E57" t="s">
        <v>268</v>
      </c>
      <c r="F57" t="s">
        <v>269</v>
      </c>
      <c r="G57" t="s">
        <v>270</v>
      </c>
    </row>
    <row r="58" spans="1:7" ht="12.75">
      <c r="A58">
        <v>60221</v>
      </c>
      <c r="B58">
        <v>6022100000</v>
      </c>
      <c r="C58" t="s">
        <v>271</v>
      </c>
      <c r="D58" t="s">
        <v>272</v>
      </c>
      <c r="E58" t="s">
        <v>273</v>
      </c>
      <c r="F58" t="s">
        <v>271</v>
      </c>
      <c r="G58" t="s">
        <v>272</v>
      </c>
    </row>
    <row r="59" spans="1:7" ht="12.75">
      <c r="A59">
        <v>60222</v>
      </c>
      <c r="B59">
        <v>6022200000</v>
      </c>
      <c r="C59" t="s">
        <v>274</v>
      </c>
      <c r="D59" t="s">
        <v>275</v>
      </c>
      <c r="E59" t="s">
        <v>276</v>
      </c>
      <c r="F59" t="s">
        <v>277</v>
      </c>
      <c r="G59" t="s">
        <v>278</v>
      </c>
    </row>
    <row r="60" spans="5:7" ht="12.75">
      <c r="E60" t="s">
        <v>279</v>
      </c>
      <c r="F60" t="s">
        <v>280</v>
      </c>
      <c r="G60" t="s">
        <v>281</v>
      </c>
    </row>
    <row r="61" spans="5:7" ht="12.75">
      <c r="E61" t="s">
        <v>282</v>
      </c>
      <c r="F61" t="s">
        <v>283</v>
      </c>
      <c r="G61" t="s">
        <v>284</v>
      </c>
    </row>
    <row r="62" spans="5:6" ht="12.75">
      <c r="E62" t="s">
        <v>285</v>
      </c>
      <c r="F62" t="s">
        <v>286</v>
      </c>
    </row>
    <row r="63" spans="1:7" ht="12.75">
      <c r="A63">
        <v>60223</v>
      </c>
      <c r="B63">
        <v>6022300000</v>
      </c>
      <c r="C63" t="s">
        <v>287</v>
      </c>
      <c r="D63" t="s">
        <v>288</v>
      </c>
      <c r="E63" t="s">
        <v>289</v>
      </c>
      <c r="F63" t="s">
        <v>290</v>
      </c>
      <c r="G63" t="s">
        <v>291</v>
      </c>
    </row>
    <row r="64" spans="5:7" ht="12.75">
      <c r="E64" t="s">
        <v>292</v>
      </c>
      <c r="F64" t="s">
        <v>293</v>
      </c>
      <c r="G64" t="s">
        <v>294</v>
      </c>
    </row>
    <row r="65" spans="1:7" ht="12.75">
      <c r="A65">
        <v>60224</v>
      </c>
      <c r="B65">
        <v>6022400000</v>
      </c>
      <c r="C65" t="s">
        <v>295</v>
      </c>
      <c r="D65" t="s">
        <v>296</v>
      </c>
      <c r="E65" t="s">
        <v>297</v>
      </c>
      <c r="F65" t="s">
        <v>298</v>
      </c>
      <c r="G65" t="s">
        <v>299</v>
      </c>
    </row>
    <row r="66" spans="1:7" ht="12.75">
      <c r="A66">
        <v>60228</v>
      </c>
      <c r="B66">
        <v>6022800000</v>
      </c>
      <c r="C66" t="s">
        <v>300</v>
      </c>
      <c r="D66" t="s">
        <v>301</v>
      </c>
      <c r="E66" t="s">
        <v>302</v>
      </c>
      <c r="F66" t="s">
        <v>303</v>
      </c>
      <c r="G66" t="s">
        <v>304</v>
      </c>
    </row>
    <row r="67" spans="5:7" ht="12.75">
      <c r="E67" t="s">
        <v>305</v>
      </c>
      <c r="F67" t="s">
        <v>306</v>
      </c>
      <c r="G67" t="s">
        <v>307</v>
      </c>
    </row>
    <row r="68" spans="1:7" ht="12.75">
      <c r="A68">
        <v>60228</v>
      </c>
      <c r="E68" t="s">
        <v>308</v>
      </c>
      <c r="F68" t="s">
        <v>309</v>
      </c>
      <c r="G68" t="s">
        <v>310</v>
      </c>
    </row>
    <row r="69" spans="5:6" ht="12.75">
      <c r="E69" t="s">
        <v>311</v>
      </c>
      <c r="F69" t="s">
        <v>312</v>
      </c>
    </row>
    <row r="70" spans="5:7" ht="12.75">
      <c r="E70" t="s">
        <v>313</v>
      </c>
      <c r="F70" t="s">
        <v>314</v>
      </c>
      <c r="G70" t="s">
        <v>315</v>
      </c>
    </row>
    <row r="71" spans="5:7" ht="12.75">
      <c r="E71" t="s">
        <v>316</v>
      </c>
      <c r="F71" t="s">
        <v>317</v>
      </c>
      <c r="G71" t="s">
        <v>318</v>
      </c>
    </row>
    <row r="72" spans="1:7" ht="12.75">
      <c r="A72">
        <v>6023</v>
      </c>
      <c r="B72">
        <v>6023000000</v>
      </c>
      <c r="C72" t="s">
        <v>319</v>
      </c>
      <c r="D72" t="s">
        <v>320</v>
      </c>
      <c r="E72" t="s">
        <v>321</v>
      </c>
      <c r="F72" t="s">
        <v>322</v>
      </c>
      <c r="G72" t="s">
        <v>323</v>
      </c>
    </row>
    <row r="73" spans="1:7" ht="12.75">
      <c r="A73">
        <v>60241</v>
      </c>
      <c r="B73">
        <v>6024100000</v>
      </c>
      <c r="C73" t="s">
        <v>324</v>
      </c>
      <c r="D73" t="s">
        <v>325</v>
      </c>
      <c r="E73" t="s">
        <v>326</v>
      </c>
      <c r="F73" t="s">
        <v>327</v>
      </c>
      <c r="G73" t="s">
        <v>328</v>
      </c>
    </row>
    <row r="74" spans="1:7" ht="12.75">
      <c r="A74">
        <v>60248</v>
      </c>
      <c r="B74">
        <v>6024800000</v>
      </c>
      <c r="C74" t="s">
        <v>329</v>
      </c>
      <c r="D74" t="s">
        <v>330</v>
      </c>
      <c r="E74" t="s">
        <v>331</v>
      </c>
      <c r="F74" t="s">
        <v>332</v>
      </c>
      <c r="G74" t="s">
        <v>333</v>
      </c>
    </row>
    <row r="75" spans="5:7" ht="12.75">
      <c r="E75" t="s">
        <v>334</v>
      </c>
      <c r="F75" t="s">
        <v>335</v>
      </c>
      <c r="G75" t="s">
        <v>336</v>
      </c>
    </row>
    <row r="76" spans="1:7" ht="12.75">
      <c r="A76" t="s">
        <v>337</v>
      </c>
      <c r="B76">
        <v>6025100000</v>
      </c>
      <c r="C76" t="s">
        <v>338</v>
      </c>
      <c r="D76" t="s">
        <v>339</v>
      </c>
      <c r="E76" t="s">
        <v>340</v>
      </c>
      <c r="F76" t="s">
        <v>341</v>
      </c>
      <c r="G76" t="s">
        <v>342</v>
      </c>
    </row>
    <row r="77" spans="1:7" ht="12.75">
      <c r="A77" t="s">
        <v>337</v>
      </c>
      <c r="B77">
        <v>6025200000</v>
      </c>
      <c r="C77" t="s">
        <v>343</v>
      </c>
      <c r="D77" t="s">
        <v>344</v>
      </c>
      <c r="E77" t="s">
        <v>345</v>
      </c>
      <c r="F77" t="s">
        <v>346</v>
      </c>
      <c r="G77" t="s">
        <v>347</v>
      </c>
    </row>
    <row r="78" spans="1:7" ht="12.75">
      <c r="A78" t="s">
        <v>337</v>
      </c>
      <c r="B78">
        <v>6025300000</v>
      </c>
      <c r="C78" t="s">
        <v>348</v>
      </c>
      <c r="D78" t="s">
        <v>349</v>
      </c>
      <c r="E78" t="s">
        <v>350</v>
      </c>
      <c r="F78" t="s">
        <v>351</v>
      </c>
      <c r="G78" t="s">
        <v>352</v>
      </c>
    </row>
    <row r="79" spans="1:7" ht="12.75">
      <c r="A79" t="s">
        <v>337</v>
      </c>
      <c r="B79">
        <v>6025400000</v>
      </c>
      <c r="C79" t="s">
        <v>353</v>
      </c>
      <c r="D79" t="s">
        <v>354</v>
      </c>
      <c r="E79" t="s">
        <v>355</v>
      </c>
      <c r="F79" t="s">
        <v>356</v>
      </c>
      <c r="G79" t="s">
        <v>357</v>
      </c>
    </row>
    <row r="80" spans="1:7" ht="12.75">
      <c r="A80" t="s">
        <v>337</v>
      </c>
      <c r="B80">
        <v>6025500000</v>
      </c>
      <c r="C80" t="s">
        <v>358</v>
      </c>
      <c r="D80" t="s">
        <v>359</v>
      </c>
      <c r="E80" t="s">
        <v>360</v>
      </c>
      <c r="F80" t="s">
        <v>361</v>
      </c>
      <c r="G80" t="s">
        <v>362</v>
      </c>
    </row>
    <row r="81" spans="1:7" ht="12.75">
      <c r="A81">
        <v>6026</v>
      </c>
      <c r="B81">
        <v>6026000000</v>
      </c>
      <c r="C81" t="s">
        <v>363</v>
      </c>
      <c r="D81" t="s">
        <v>364</v>
      </c>
      <c r="E81" t="s">
        <v>365</v>
      </c>
      <c r="F81" t="s">
        <v>366</v>
      </c>
      <c r="G81" t="s">
        <v>367</v>
      </c>
    </row>
    <row r="82" spans="5:7" ht="12.75">
      <c r="E82" t="s">
        <v>368</v>
      </c>
      <c r="F82" t="s">
        <v>369</v>
      </c>
      <c r="G82" t="s">
        <v>370</v>
      </c>
    </row>
    <row r="83" spans="1:7" ht="12.75">
      <c r="A83">
        <v>60613</v>
      </c>
      <c r="B83">
        <v>6061100000</v>
      </c>
      <c r="C83" t="s">
        <v>371</v>
      </c>
      <c r="D83" t="s">
        <v>372</v>
      </c>
      <c r="E83" t="s">
        <v>373</v>
      </c>
      <c r="F83" t="s">
        <v>374</v>
      </c>
      <c r="G83" t="s">
        <v>375</v>
      </c>
    </row>
    <row r="84" spans="1:7" ht="12.75">
      <c r="A84">
        <v>606282</v>
      </c>
      <c r="B84">
        <v>6061200000</v>
      </c>
      <c r="C84" t="s">
        <v>376</v>
      </c>
      <c r="D84" t="s">
        <v>377</v>
      </c>
      <c r="E84" t="s">
        <v>297</v>
      </c>
      <c r="F84" t="s">
        <v>298</v>
      </c>
      <c r="G84" t="s">
        <v>299</v>
      </c>
    </row>
    <row r="85" spans="1:6" ht="12.75">
      <c r="A85">
        <v>606211</v>
      </c>
      <c r="B85">
        <v>6062100000</v>
      </c>
      <c r="C85" t="s">
        <v>378</v>
      </c>
      <c r="D85" t="s">
        <v>378</v>
      </c>
      <c r="E85" t="s">
        <v>379</v>
      </c>
      <c r="F85" t="s">
        <v>380</v>
      </c>
    </row>
    <row r="86" spans="1:6" ht="12.75">
      <c r="A86">
        <v>606212</v>
      </c>
      <c r="B86">
        <v>6062200000</v>
      </c>
      <c r="C86" t="s">
        <v>381</v>
      </c>
      <c r="D86" t="s">
        <v>381</v>
      </c>
      <c r="E86" t="s">
        <v>382</v>
      </c>
      <c r="F86" t="s">
        <v>383</v>
      </c>
    </row>
    <row r="87" spans="1:7" ht="12.75">
      <c r="A87">
        <v>606213</v>
      </c>
      <c r="B87">
        <v>6062300000</v>
      </c>
      <c r="C87" t="s">
        <v>384</v>
      </c>
      <c r="D87" t="s">
        <v>384</v>
      </c>
      <c r="E87" t="s">
        <v>385</v>
      </c>
      <c r="F87" t="s">
        <v>386</v>
      </c>
      <c r="G87" t="s">
        <v>387</v>
      </c>
    </row>
    <row r="88" spans="1:6" ht="12.75">
      <c r="A88">
        <v>606214</v>
      </c>
      <c r="B88">
        <v>6062400000</v>
      </c>
      <c r="C88" t="s">
        <v>388</v>
      </c>
      <c r="D88" t="s">
        <v>388</v>
      </c>
      <c r="E88" t="s">
        <v>389</v>
      </c>
      <c r="F88" t="s">
        <v>390</v>
      </c>
    </row>
    <row r="89" spans="1:7" ht="12.75">
      <c r="A89">
        <v>606215</v>
      </c>
      <c r="B89">
        <v>6062500000</v>
      </c>
      <c r="C89" t="s">
        <v>391</v>
      </c>
      <c r="D89" t="s">
        <v>392</v>
      </c>
      <c r="E89" t="s">
        <v>273</v>
      </c>
      <c r="F89" t="s">
        <v>393</v>
      </c>
      <c r="G89" t="s">
        <v>394</v>
      </c>
    </row>
    <row r="90" spans="1:7" ht="12.75">
      <c r="A90">
        <v>606217</v>
      </c>
      <c r="B90">
        <v>6062600000</v>
      </c>
      <c r="C90" t="s">
        <v>395</v>
      </c>
      <c r="D90" t="s">
        <v>396</v>
      </c>
      <c r="E90" t="s">
        <v>397</v>
      </c>
      <c r="F90" t="s">
        <v>398</v>
      </c>
      <c r="G90" t="s">
        <v>399</v>
      </c>
    </row>
    <row r="91" spans="1:7" ht="12.75">
      <c r="A91">
        <v>606218</v>
      </c>
      <c r="B91">
        <v>6062800000</v>
      </c>
      <c r="C91" t="s">
        <v>400</v>
      </c>
      <c r="D91" t="s">
        <v>400</v>
      </c>
      <c r="E91" t="s">
        <v>401</v>
      </c>
      <c r="F91" t="s">
        <v>402</v>
      </c>
      <c r="G91" t="s">
        <v>403</v>
      </c>
    </row>
    <row r="92" spans="1:7" ht="12.75">
      <c r="A92">
        <v>606141</v>
      </c>
      <c r="B92">
        <v>6063100000</v>
      </c>
      <c r="C92" t="s">
        <v>404</v>
      </c>
      <c r="D92" t="s">
        <v>405</v>
      </c>
      <c r="E92" t="s">
        <v>282</v>
      </c>
      <c r="F92" t="s">
        <v>283</v>
      </c>
      <c r="G92" t="s">
        <v>284</v>
      </c>
    </row>
    <row r="93" spans="1:7" ht="12.75">
      <c r="A93">
        <v>606222</v>
      </c>
      <c r="B93">
        <v>6063200000</v>
      </c>
      <c r="C93" t="s">
        <v>406</v>
      </c>
      <c r="D93" t="s">
        <v>407</v>
      </c>
      <c r="E93" t="s">
        <v>276</v>
      </c>
      <c r="F93" t="s">
        <v>277</v>
      </c>
      <c r="G93" t="s">
        <v>278</v>
      </c>
    </row>
    <row r="94" spans="1:7" ht="12.75">
      <c r="A94">
        <v>606281</v>
      </c>
      <c r="B94">
        <v>6063300000</v>
      </c>
      <c r="C94" t="s">
        <v>408</v>
      </c>
      <c r="D94" t="s">
        <v>408</v>
      </c>
      <c r="E94" t="s">
        <v>279</v>
      </c>
      <c r="F94" t="s">
        <v>280</v>
      </c>
      <c r="G94" t="s">
        <v>281</v>
      </c>
    </row>
    <row r="95" spans="1:7" ht="12.75">
      <c r="A95">
        <v>606231</v>
      </c>
      <c r="B95">
        <v>6064000000</v>
      </c>
      <c r="C95" t="s">
        <v>409</v>
      </c>
      <c r="D95" t="s">
        <v>410</v>
      </c>
      <c r="E95" t="s">
        <v>289</v>
      </c>
      <c r="F95" t="s">
        <v>290</v>
      </c>
      <c r="G95" t="s">
        <v>291</v>
      </c>
    </row>
    <row r="96" spans="1:7" ht="12.75">
      <c r="A96">
        <v>606283</v>
      </c>
      <c r="B96">
        <v>6065100000</v>
      </c>
      <c r="C96" t="s">
        <v>411</v>
      </c>
      <c r="D96" t="s">
        <v>411</v>
      </c>
      <c r="E96" t="s">
        <v>308</v>
      </c>
      <c r="F96" t="s">
        <v>309</v>
      </c>
      <c r="G96" t="s">
        <v>310</v>
      </c>
    </row>
    <row r="97" spans="1:7" ht="12.75">
      <c r="A97">
        <v>60688</v>
      </c>
      <c r="B97">
        <v>6065200000</v>
      </c>
      <c r="C97" t="s">
        <v>412</v>
      </c>
      <c r="D97" t="s">
        <v>413</v>
      </c>
      <c r="E97" t="s">
        <v>414</v>
      </c>
      <c r="F97" t="s">
        <v>415</v>
      </c>
      <c r="G97" t="s">
        <v>416</v>
      </c>
    </row>
    <row r="98" spans="4:7" ht="12.75">
      <c r="D98" t="e">
        <v>#N/A</v>
      </c>
      <c r="E98" t="s">
        <v>313</v>
      </c>
      <c r="F98" t="s">
        <v>314</v>
      </c>
      <c r="G98" t="s">
        <v>315</v>
      </c>
    </row>
    <row r="99" spans="4:7" ht="12.75">
      <c r="D99" t="e">
        <v>#N/A</v>
      </c>
      <c r="E99" t="s">
        <v>316</v>
      </c>
      <c r="F99" t="s">
        <v>317</v>
      </c>
      <c r="G99" t="s">
        <v>318</v>
      </c>
    </row>
    <row r="100" spans="1:7" ht="12.75">
      <c r="A100">
        <v>60668</v>
      </c>
      <c r="B100">
        <v>6065300000</v>
      </c>
      <c r="C100" t="s">
        <v>417</v>
      </c>
      <c r="D100" t="s">
        <v>418</v>
      </c>
      <c r="E100" t="s">
        <v>419</v>
      </c>
      <c r="F100" t="s">
        <v>420</v>
      </c>
      <c r="G100" t="s">
        <v>421</v>
      </c>
    </row>
    <row r="101" spans="1:7" ht="12.75">
      <c r="A101">
        <v>60662</v>
      </c>
      <c r="B101">
        <v>6065400000</v>
      </c>
      <c r="C101" t="s">
        <v>422</v>
      </c>
      <c r="D101" t="s">
        <v>422</v>
      </c>
      <c r="E101" t="s">
        <v>305</v>
      </c>
      <c r="F101" t="s">
        <v>306</v>
      </c>
      <c r="G101" t="s">
        <v>307</v>
      </c>
    </row>
    <row r="102" spans="1:7" ht="12.75">
      <c r="A102">
        <v>60688</v>
      </c>
      <c r="B102">
        <v>6065500000</v>
      </c>
      <c r="C102" t="s">
        <v>423</v>
      </c>
      <c r="D102" t="s">
        <v>424</v>
      </c>
      <c r="E102" t="s">
        <v>425</v>
      </c>
      <c r="F102" t="s">
        <v>426</v>
      </c>
      <c r="G102" t="s">
        <v>427</v>
      </c>
    </row>
    <row r="103" spans="1:7" ht="12.75">
      <c r="A103">
        <v>60631</v>
      </c>
      <c r="B103">
        <v>6065600000</v>
      </c>
      <c r="C103" t="s">
        <v>428</v>
      </c>
      <c r="D103" t="s">
        <v>429</v>
      </c>
      <c r="E103" t="s">
        <v>430</v>
      </c>
      <c r="F103" t="s">
        <v>431</v>
      </c>
      <c r="G103" t="s">
        <v>432</v>
      </c>
    </row>
    <row r="104" spans="1:7" ht="12.75">
      <c r="A104">
        <v>60632</v>
      </c>
      <c r="B104">
        <v>6065700000</v>
      </c>
      <c r="C104" t="s">
        <v>433</v>
      </c>
      <c r="D104" t="s">
        <v>434</v>
      </c>
      <c r="E104" t="s">
        <v>321</v>
      </c>
      <c r="F104" t="s">
        <v>322</v>
      </c>
      <c r="G104" t="s">
        <v>323</v>
      </c>
    </row>
    <row r="105" spans="1:6" ht="12.75">
      <c r="A105">
        <v>606611</v>
      </c>
      <c r="B105">
        <v>6066110000</v>
      </c>
      <c r="C105" t="s">
        <v>435</v>
      </c>
      <c r="D105" t="s">
        <v>436</v>
      </c>
      <c r="E105" t="s">
        <v>437</v>
      </c>
      <c r="F105" t="s">
        <v>438</v>
      </c>
    </row>
    <row r="106" spans="1:6" ht="12.75">
      <c r="A106">
        <v>606612</v>
      </c>
      <c r="B106">
        <v>6066120000</v>
      </c>
      <c r="C106" t="s">
        <v>439</v>
      </c>
      <c r="D106" t="s">
        <v>439</v>
      </c>
      <c r="E106" t="s">
        <v>440</v>
      </c>
      <c r="F106" t="s">
        <v>441</v>
      </c>
    </row>
    <row r="107" spans="1:6" ht="12.75">
      <c r="A107">
        <v>606618</v>
      </c>
      <c r="B107">
        <v>6066130000</v>
      </c>
      <c r="C107" t="s">
        <v>442</v>
      </c>
      <c r="D107" t="s">
        <v>442</v>
      </c>
      <c r="E107" t="s">
        <v>443</v>
      </c>
      <c r="F107" t="s">
        <v>444</v>
      </c>
    </row>
    <row r="108" spans="1:7" ht="12.75">
      <c r="A108">
        <v>60668</v>
      </c>
      <c r="B108">
        <v>6066140000</v>
      </c>
      <c r="C108" t="s">
        <v>445</v>
      </c>
      <c r="D108" t="s">
        <v>446</v>
      </c>
      <c r="E108" t="s">
        <v>447</v>
      </c>
      <c r="F108" t="s">
        <v>448</v>
      </c>
      <c r="G108" t="s">
        <v>449</v>
      </c>
    </row>
    <row r="109" spans="1:7" ht="12.75">
      <c r="A109">
        <v>606618</v>
      </c>
      <c r="B109">
        <v>6066180000</v>
      </c>
      <c r="C109" t="s">
        <v>450</v>
      </c>
      <c r="D109" t="s">
        <v>451</v>
      </c>
      <c r="E109" t="s">
        <v>452</v>
      </c>
      <c r="F109" t="s">
        <v>453</v>
      </c>
      <c r="G109" t="s">
        <v>454</v>
      </c>
    </row>
    <row r="110" spans="1:6" ht="12.75">
      <c r="A110">
        <v>606613</v>
      </c>
      <c r="B110">
        <v>6066210000</v>
      </c>
      <c r="C110" t="s">
        <v>455</v>
      </c>
      <c r="D110" t="s">
        <v>455</v>
      </c>
      <c r="E110" t="s">
        <v>456</v>
      </c>
      <c r="F110" t="s">
        <v>457</v>
      </c>
    </row>
    <row r="111" spans="1:7" ht="12.75">
      <c r="A111">
        <v>606618</v>
      </c>
      <c r="B111">
        <v>6066220000</v>
      </c>
      <c r="C111" t="s">
        <v>458</v>
      </c>
      <c r="D111" t="s">
        <v>458</v>
      </c>
      <c r="E111" t="s">
        <v>459</v>
      </c>
      <c r="F111" t="s">
        <v>460</v>
      </c>
      <c r="G111" t="s">
        <v>461</v>
      </c>
    </row>
    <row r="112" spans="1:7" ht="12.75">
      <c r="A112">
        <v>606618</v>
      </c>
      <c r="B112">
        <v>6066310000</v>
      </c>
      <c r="C112" t="s">
        <v>462</v>
      </c>
      <c r="D112" t="s">
        <v>463</v>
      </c>
      <c r="E112" t="s">
        <v>464</v>
      </c>
      <c r="F112" t="s">
        <v>465</v>
      </c>
      <c r="G112" t="s">
        <v>480</v>
      </c>
    </row>
    <row r="113" spans="1:7" ht="12.75">
      <c r="A113">
        <v>606618</v>
      </c>
      <c r="B113">
        <v>6066320000</v>
      </c>
      <c r="C113" t="s">
        <v>481</v>
      </c>
      <c r="D113" t="s">
        <v>481</v>
      </c>
      <c r="E113" t="s">
        <v>482</v>
      </c>
      <c r="F113" t="s">
        <v>483</v>
      </c>
      <c r="G113" t="s">
        <v>484</v>
      </c>
    </row>
    <row r="114" spans="1:7" ht="12.75">
      <c r="A114">
        <v>60688</v>
      </c>
      <c r="B114">
        <v>6066400000</v>
      </c>
      <c r="C114" t="s">
        <v>485</v>
      </c>
      <c r="D114" t="s">
        <v>486</v>
      </c>
      <c r="E114" t="s">
        <v>487</v>
      </c>
      <c r="F114" t="s">
        <v>488</v>
      </c>
      <c r="G114" t="s">
        <v>489</v>
      </c>
    </row>
    <row r="115" spans="1:6" ht="12.75">
      <c r="A115">
        <v>60663</v>
      </c>
      <c r="B115">
        <v>6066500000</v>
      </c>
      <c r="C115" t="s">
        <v>490</v>
      </c>
      <c r="D115" t="s">
        <v>490</v>
      </c>
      <c r="E115" t="s">
        <v>491</v>
      </c>
      <c r="F115" t="s">
        <v>492</v>
      </c>
    </row>
    <row r="116" spans="1:7" ht="12.75">
      <c r="A116">
        <v>606271</v>
      </c>
      <c r="B116">
        <v>6066610000</v>
      </c>
      <c r="C116" t="s">
        <v>493</v>
      </c>
      <c r="D116" t="s">
        <v>494</v>
      </c>
      <c r="E116" t="s">
        <v>495</v>
      </c>
      <c r="F116" t="s">
        <v>496</v>
      </c>
      <c r="G116" t="s">
        <v>497</v>
      </c>
    </row>
    <row r="117" spans="1:6" ht="12.75">
      <c r="A117">
        <v>606272</v>
      </c>
      <c r="B117">
        <v>6066620000</v>
      </c>
      <c r="C117" t="s">
        <v>498</v>
      </c>
      <c r="D117" t="s">
        <v>499</v>
      </c>
      <c r="E117" t="s">
        <v>500</v>
      </c>
      <c r="F117" t="s">
        <v>501</v>
      </c>
    </row>
    <row r="118" spans="1:7" ht="12.75">
      <c r="A118">
        <v>606273</v>
      </c>
      <c r="B118">
        <v>6066630000</v>
      </c>
      <c r="C118" t="s">
        <v>502</v>
      </c>
      <c r="D118" t="s">
        <v>503</v>
      </c>
      <c r="E118" t="s">
        <v>504</v>
      </c>
      <c r="F118" t="s">
        <v>505</v>
      </c>
      <c r="G118" t="s">
        <v>506</v>
      </c>
    </row>
    <row r="119" spans="1:7" ht="12.75">
      <c r="A119">
        <v>60668</v>
      </c>
      <c r="B119">
        <v>6066700000</v>
      </c>
      <c r="C119" t="s">
        <v>507</v>
      </c>
      <c r="D119" t="s">
        <v>507</v>
      </c>
      <c r="E119" t="s">
        <v>508</v>
      </c>
      <c r="F119" t="s">
        <v>509</v>
      </c>
      <c r="G119" t="s">
        <v>510</v>
      </c>
    </row>
    <row r="120" spans="1:7" ht="12.75">
      <c r="A120">
        <v>6065</v>
      </c>
      <c r="B120">
        <v>6067100000</v>
      </c>
      <c r="C120" t="s">
        <v>511</v>
      </c>
      <c r="D120" t="s">
        <v>512</v>
      </c>
      <c r="E120" t="s">
        <v>368</v>
      </c>
      <c r="F120" t="s">
        <v>369</v>
      </c>
      <c r="G120" t="s">
        <v>370</v>
      </c>
    </row>
    <row r="121" spans="4:7" ht="12.75">
      <c r="D121" t="e">
        <v>#N/A</v>
      </c>
      <c r="E121" t="s">
        <v>365</v>
      </c>
      <c r="F121" t="s">
        <v>366</v>
      </c>
      <c r="G121" t="s">
        <v>367</v>
      </c>
    </row>
    <row r="122" spans="1:7" ht="12.75">
      <c r="A122">
        <v>606232</v>
      </c>
      <c r="B122">
        <v>6067200000</v>
      </c>
      <c r="C122" t="s">
        <v>513</v>
      </c>
      <c r="D122" t="s">
        <v>514</v>
      </c>
      <c r="E122" t="s">
        <v>292</v>
      </c>
      <c r="F122" t="s">
        <v>515</v>
      </c>
      <c r="G122" t="s">
        <v>294</v>
      </c>
    </row>
    <row r="123" spans="4:7" ht="12.75">
      <c r="D123" t="e">
        <v>#N/A</v>
      </c>
      <c r="E123" t="s">
        <v>516</v>
      </c>
      <c r="F123" t="s">
        <v>517</v>
      </c>
      <c r="G123" t="s">
        <v>518</v>
      </c>
    </row>
    <row r="124" spans="1:7" ht="12.75">
      <c r="A124">
        <v>60688</v>
      </c>
      <c r="B124">
        <v>6067300000</v>
      </c>
      <c r="C124" t="s">
        <v>519</v>
      </c>
      <c r="D124" t="s">
        <v>520</v>
      </c>
      <c r="E124" t="s">
        <v>331</v>
      </c>
      <c r="F124" t="s">
        <v>521</v>
      </c>
      <c r="G124" t="s">
        <v>333</v>
      </c>
    </row>
    <row r="125" spans="1:7" ht="12.75">
      <c r="A125">
        <v>60642</v>
      </c>
      <c r="B125">
        <v>6067400000</v>
      </c>
      <c r="C125" t="s">
        <v>522</v>
      </c>
      <c r="D125" t="s">
        <v>523</v>
      </c>
      <c r="E125" t="s">
        <v>334</v>
      </c>
      <c r="F125" t="s">
        <v>335</v>
      </c>
      <c r="G125" t="s">
        <v>336</v>
      </c>
    </row>
    <row r="126" spans="1:7" ht="12.75">
      <c r="A126">
        <v>606261</v>
      </c>
      <c r="B126">
        <v>6068100000</v>
      </c>
      <c r="C126" t="s">
        <v>524</v>
      </c>
      <c r="D126" t="s">
        <v>525</v>
      </c>
      <c r="E126" t="s">
        <v>526</v>
      </c>
      <c r="F126" t="s">
        <v>527</v>
      </c>
      <c r="G126" t="s">
        <v>528</v>
      </c>
    </row>
    <row r="127" spans="1:6" ht="12.75">
      <c r="A127">
        <v>60668</v>
      </c>
      <c r="B127">
        <v>6068200000</v>
      </c>
      <c r="C127" t="s">
        <v>529</v>
      </c>
      <c r="D127" t="s">
        <v>529</v>
      </c>
      <c r="E127" t="s">
        <v>530</v>
      </c>
      <c r="F127" t="s">
        <v>531</v>
      </c>
    </row>
    <row r="128" spans="1:7" ht="12.75">
      <c r="A128">
        <v>606288</v>
      </c>
      <c r="B128">
        <v>6068300000</v>
      </c>
      <c r="C128" t="s">
        <v>532</v>
      </c>
      <c r="D128" t="s">
        <v>532</v>
      </c>
      <c r="E128" t="s">
        <v>302</v>
      </c>
      <c r="F128" t="s">
        <v>303</v>
      </c>
      <c r="G128" t="s">
        <v>304</v>
      </c>
    </row>
    <row r="129" spans="1:6" ht="12.75">
      <c r="A129">
        <v>60688</v>
      </c>
      <c r="B129">
        <v>6068400000</v>
      </c>
      <c r="C129" t="s">
        <v>533</v>
      </c>
      <c r="D129" t="s">
        <v>533</v>
      </c>
      <c r="E129" t="s">
        <v>534</v>
      </c>
      <c r="F129" t="s">
        <v>535</v>
      </c>
    </row>
    <row r="130" spans="1:7" ht="12.75">
      <c r="A130">
        <v>60688</v>
      </c>
      <c r="B130">
        <v>6068800000</v>
      </c>
      <c r="C130" t="s">
        <v>536</v>
      </c>
      <c r="D130" t="s">
        <v>537</v>
      </c>
      <c r="E130" t="s">
        <v>538</v>
      </c>
      <c r="F130" t="s">
        <v>539</v>
      </c>
      <c r="G130" t="s">
        <v>540</v>
      </c>
    </row>
    <row r="131" spans="1:7" ht="12.75">
      <c r="A131">
        <v>6071</v>
      </c>
      <c r="B131">
        <v>6070000000</v>
      </c>
      <c r="C131" t="s">
        <v>541</v>
      </c>
      <c r="D131" t="s">
        <v>542</v>
      </c>
      <c r="E131" t="s">
        <v>543</v>
      </c>
      <c r="F131" t="s">
        <v>544</v>
      </c>
      <c r="G131" t="s">
        <v>545</v>
      </c>
    </row>
    <row r="132" spans="4:7" ht="12.75">
      <c r="D132" t="e">
        <v>#N/A</v>
      </c>
      <c r="E132" t="s">
        <v>546</v>
      </c>
      <c r="F132" t="s">
        <v>547</v>
      </c>
      <c r="G132" t="s">
        <v>548</v>
      </c>
    </row>
    <row r="133" spans="4:7" ht="12.75">
      <c r="D133" t="e">
        <v>#N/A</v>
      </c>
      <c r="E133" t="s">
        <v>549</v>
      </c>
      <c r="F133" t="s">
        <v>550</v>
      </c>
      <c r="G133" t="s">
        <v>551</v>
      </c>
    </row>
    <row r="134" spans="4:7" ht="12.75">
      <c r="D134" t="e">
        <v>#N/A</v>
      </c>
      <c r="E134" t="s">
        <v>414</v>
      </c>
      <c r="F134" t="s">
        <v>415</v>
      </c>
      <c r="G134" t="s">
        <v>416</v>
      </c>
    </row>
    <row r="135" spans="1:7" ht="12.75">
      <c r="A135">
        <v>611118</v>
      </c>
      <c r="B135">
        <v>6111100000</v>
      </c>
      <c r="C135" t="s">
        <v>552</v>
      </c>
      <c r="D135" t="s">
        <v>553</v>
      </c>
      <c r="E135" t="s">
        <v>554</v>
      </c>
      <c r="F135" t="s">
        <v>555</v>
      </c>
      <c r="G135" t="s">
        <v>556</v>
      </c>
    </row>
    <row r="136" spans="1:7" ht="12.75">
      <c r="A136">
        <v>611112</v>
      </c>
      <c r="B136">
        <v>6111200000</v>
      </c>
      <c r="C136" t="s">
        <v>557</v>
      </c>
      <c r="D136" t="s">
        <v>558</v>
      </c>
      <c r="E136" t="s">
        <v>559</v>
      </c>
      <c r="F136" t="s">
        <v>560</v>
      </c>
      <c r="G136" t="s">
        <v>561</v>
      </c>
    </row>
    <row r="137" spans="1:7" ht="12.75">
      <c r="A137">
        <v>2121</v>
      </c>
      <c r="B137">
        <v>6112100000</v>
      </c>
      <c r="C137" t="s">
        <v>562</v>
      </c>
      <c r="D137" t="s">
        <v>563</v>
      </c>
      <c r="E137" t="s">
        <v>564</v>
      </c>
      <c r="F137" t="s">
        <v>565</v>
      </c>
      <c r="G137" t="s">
        <v>566</v>
      </c>
    </row>
    <row r="138" spans="1:7" ht="12.75">
      <c r="A138">
        <v>21226</v>
      </c>
      <c r="B138">
        <v>6112600000</v>
      </c>
      <c r="C138" t="s">
        <v>567</v>
      </c>
      <c r="D138" t="s">
        <v>568</v>
      </c>
      <c r="E138" t="s">
        <v>569</v>
      </c>
      <c r="F138" t="s">
        <v>570</v>
      </c>
      <c r="G138" t="s">
        <v>571</v>
      </c>
    </row>
    <row r="139" spans="1:7" ht="12.75">
      <c r="A139">
        <v>21227</v>
      </c>
      <c r="B139">
        <v>6112700000</v>
      </c>
      <c r="C139" t="s">
        <v>572</v>
      </c>
      <c r="D139" t="s">
        <v>573</v>
      </c>
      <c r="E139" t="s">
        <v>574</v>
      </c>
      <c r="F139" t="s">
        <v>575</v>
      </c>
      <c r="G139" t="s">
        <v>576</v>
      </c>
    </row>
    <row r="140" spans="1:7" ht="12.75">
      <c r="A140">
        <v>212281</v>
      </c>
      <c r="B140">
        <v>6112800000</v>
      </c>
      <c r="C140" t="s">
        <v>577</v>
      </c>
      <c r="D140" t="s">
        <v>578</v>
      </c>
      <c r="E140" t="s">
        <v>579</v>
      </c>
      <c r="F140" t="s">
        <v>588</v>
      </c>
      <c r="G140" t="s">
        <v>589</v>
      </c>
    </row>
    <row r="141" spans="1:7" ht="12.75">
      <c r="A141">
        <v>611312</v>
      </c>
      <c r="B141">
        <v>6113110000</v>
      </c>
      <c r="C141" t="s">
        <v>590</v>
      </c>
      <c r="D141" t="s">
        <v>591</v>
      </c>
      <c r="E141" t="s">
        <v>592</v>
      </c>
      <c r="F141" t="s">
        <v>593</v>
      </c>
      <c r="G141" t="s">
        <v>594</v>
      </c>
    </row>
    <row r="142" spans="1:7" ht="12.75">
      <c r="A142">
        <v>611315</v>
      </c>
      <c r="B142">
        <v>6113120000</v>
      </c>
      <c r="C142" t="s">
        <v>595</v>
      </c>
      <c r="D142" t="s">
        <v>596</v>
      </c>
      <c r="E142" t="s">
        <v>597</v>
      </c>
      <c r="F142" t="s">
        <v>598</v>
      </c>
      <c r="G142" t="s">
        <v>599</v>
      </c>
    </row>
    <row r="143" spans="1:7" ht="12.75">
      <c r="A143">
        <v>611316</v>
      </c>
      <c r="B143">
        <v>6113130000</v>
      </c>
      <c r="C143" t="s">
        <v>600</v>
      </c>
      <c r="D143" t="s">
        <v>601</v>
      </c>
      <c r="E143" t="s">
        <v>602</v>
      </c>
      <c r="F143" t="s">
        <v>603</v>
      </c>
      <c r="G143" t="s">
        <v>604</v>
      </c>
    </row>
    <row r="144" spans="1:7" ht="12.75">
      <c r="A144">
        <v>611317</v>
      </c>
      <c r="B144">
        <v>6113140000</v>
      </c>
      <c r="C144" t="s">
        <v>605</v>
      </c>
      <c r="D144" t="s">
        <v>605</v>
      </c>
      <c r="E144" t="s">
        <v>606</v>
      </c>
      <c r="F144" t="s">
        <v>607</v>
      </c>
      <c r="G144" t="s">
        <v>608</v>
      </c>
    </row>
    <row r="145" spans="1:7" ht="12.75">
      <c r="A145">
        <v>611321</v>
      </c>
      <c r="B145">
        <v>6113210000</v>
      </c>
      <c r="C145" t="s">
        <v>609</v>
      </c>
      <c r="D145" t="s">
        <v>610</v>
      </c>
      <c r="E145" t="s">
        <v>611</v>
      </c>
      <c r="F145" t="s">
        <v>612</v>
      </c>
      <c r="G145" t="s">
        <v>613</v>
      </c>
    </row>
    <row r="146" spans="4:6" ht="12.75">
      <c r="D146" t="e">
        <v>#N/A</v>
      </c>
      <c r="E146" t="s">
        <v>614</v>
      </c>
      <c r="F146" t="s">
        <v>615</v>
      </c>
    </row>
    <row r="147" spans="4:6" ht="12.75">
      <c r="D147" t="e">
        <v>#N/A</v>
      </c>
      <c r="E147" t="s">
        <v>616</v>
      </c>
      <c r="F147" t="s">
        <v>617</v>
      </c>
    </row>
    <row r="148" spans="1:7" ht="12.75">
      <c r="A148">
        <v>611324</v>
      </c>
      <c r="B148">
        <v>6113220000</v>
      </c>
      <c r="C148" t="s">
        <v>618</v>
      </c>
      <c r="D148" t="s">
        <v>619</v>
      </c>
      <c r="E148" t="s">
        <v>620</v>
      </c>
      <c r="F148" t="s">
        <v>621</v>
      </c>
      <c r="G148" t="s">
        <v>622</v>
      </c>
    </row>
    <row r="149" spans="1:7" ht="12.75">
      <c r="A149">
        <v>611322</v>
      </c>
      <c r="B149">
        <v>6113230000</v>
      </c>
      <c r="C149" t="s">
        <v>623</v>
      </c>
      <c r="D149" t="s">
        <v>624</v>
      </c>
      <c r="E149" t="s">
        <v>625</v>
      </c>
      <c r="F149" t="s">
        <v>626</v>
      </c>
      <c r="G149" t="s">
        <v>627</v>
      </c>
    </row>
    <row r="150" spans="1:6" ht="12.75">
      <c r="A150">
        <v>61133</v>
      </c>
      <c r="B150">
        <v>6113300000</v>
      </c>
      <c r="C150" t="s">
        <v>628</v>
      </c>
      <c r="D150" t="s">
        <v>629</v>
      </c>
      <c r="E150" t="s">
        <v>630</v>
      </c>
      <c r="F150" t="s">
        <v>631</v>
      </c>
    </row>
    <row r="151" spans="1:7" ht="12.75">
      <c r="A151">
        <v>61151</v>
      </c>
      <c r="B151">
        <v>6115110000</v>
      </c>
      <c r="C151" t="s">
        <v>632</v>
      </c>
      <c r="D151" t="s">
        <v>633</v>
      </c>
      <c r="E151" t="s">
        <v>634</v>
      </c>
      <c r="F151" t="s">
        <v>635</v>
      </c>
      <c r="G151" t="s">
        <v>636</v>
      </c>
    </row>
    <row r="152" spans="1:7" ht="12.75">
      <c r="A152">
        <v>6115831</v>
      </c>
      <c r="B152">
        <v>6115120000</v>
      </c>
      <c r="C152" t="s">
        <v>637</v>
      </c>
      <c r="D152" t="s">
        <v>638</v>
      </c>
      <c r="E152" t="s">
        <v>639</v>
      </c>
      <c r="F152" t="s">
        <v>640</v>
      </c>
      <c r="G152" t="s">
        <v>641</v>
      </c>
    </row>
    <row r="153" spans="1:7" ht="12.75">
      <c r="A153">
        <v>611531</v>
      </c>
      <c r="B153">
        <v>6115210000</v>
      </c>
      <c r="C153" t="s">
        <v>642</v>
      </c>
      <c r="D153" t="s">
        <v>643</v>
      </c>
      <c r="E153" t="s">
        <v>644</v>
      </c>
      <c r="F153" t="s">
        <v>645</v>
      </c>
      <c r="G153" t="s">
        <v>646</v>
      </c>
    </row>
    <row r="154" spans="1:7" ht="12.75">
      <c r="A154">
        <v>611536</v>
      </c>
      <c r="B154">
        <v>6115220000</v>
      </c>
      <c r="C154" t="s">
        <v>647</v>
      </c>
      <c r="D154" t="s">
        <v>648</v>
      </c>
      <c r="E154" t="s">
        <v>649</v>
      </c>
      <c r="F154" t="s">
        <v>650</v>
      </c>
      <c r="G154" t="s">
        <v>651</v>
      </c>
    </row>
    <row r="155" spans="4:7" ht="12.75">
      <c r="D155" t="e">
        <v>#N/A</v>
      </c>
      <c r="E155" t="s">
        <v>652</v>
      </c>
      <c r="F155" t="s">
        <v>653</v>
      </c>
      <c r="G155" t="s">
        <v>654</v>
      </c>
    </row>
    <row r="156" spans="1:7" ht="12.75">
      <c r="A156">
        <v>611584</v>
      </c>
      <c r="B156">
        <v>6115230000</v>
      </c>
      <c r="C156" t="s">
        <v>655</v>
      </c>
      <c r="D156" t="s">
        <v>656</v>
      </c>
      <c r="E156" t="s">
        <v>657</v>
      </c>
      <c r="F156" t="s">
        <v>658</v>
      </c>
      <c r="G156" t="s">
        <v>659</v>
      </c>
    </row>
    <row r="157" spans="1:7" ht="12.75">
      <c r="A157">
        <v>611588</v>
      </c>
      <c r="B157">
        <v>6115240000</v>
      </c>
      <c r="C157" t="s">
        <v>660</v>
      </c>
      <c r="D157" t="s">
        <v>661</v>
      </c>
      <c r="E157" t="s">
        <v>662</v>
      </c>
      <c r="F157" t="s">
        <v>663</v>
      </c>
      <c r="G157" t="s">
        <v>664</v>
      </c>
    </row>
    <row r="158" spans="1:7" ht="12.75">
      <c r="A158">
        <v>611571</v>
      </c>
      <c r="B158">
        <v>6115310000</v>
      </c>
      <c r="C158" t="s">
        <v>665</v>
      </c>
      <c r="D158" t="s">
        <v>666</v>
      </c>
      <c r="E158" t="s">
        <v>667</v>
      </c>
      <c r="F158" t="s">
        <v>668</v>
      </c>
      <c r="G158" t="s">
        <v>669</v>
      </c>
    </row>
    <row r="159" spans="1:7" ht="12.75">
      <c r="A159">
        <v>611572</v>
      </c>
      <c r="B159">
        <v>6115320000</v>
      </c>
      <c r="C159" t="s">
        <v>670</v>
      </c>
      <c r="D159" t="s">
        <v>671</v>
      </c>
      <c r="E159" t="s">
        <v>672</v>
      </c>
      <c r="F159" t="s">
        <v>673</v>
      </c>
      <c r="G159" t="s">
        <v>669</v>
      </c>
    </row>
    <row r="160" spans="4:7" ht="12.75">
      <c r="D160" t="e">
        <v>#N/A</v>
      </c>
      <c r="E160" t="s">
        <v>674</v>
      </c>
      <c r="F160" t="s">
        <v>675</v>
      </c>
      <c r="G160" t="s">
        <v>676</v>
      </c>
    </row>
    <row r="161" spans="1:7" ht="12.75">
      <c r="A161">
        <v>611574</v>
      </c>
      <c r="B161">
        <v>6115330000</v>
      </c>
      <c r="C161" t="s">
        <v>677</v>
      </c>
      <c r="D161" t="s">
        <v>678</v>
      </c>
      <c r="E161" t="s">
        <v>679</v>
      </c>
      <c r="F161" t="s">
        <v>680</v>
      </c>
      <c r="G161" t="s">
        <v>669</v>
      </c>
    </row>
    <row r="162" spans="1:7" ht="12.75">
      <c r="A162">
        <v>611577</v>
      </c>
      <c r="B162">
        <v>6115380000</v>
      </c>
      <c r="C162" t="s">
        <v>681</v>
      </c>
      <c r="D162" t="s">
        <v>682</v>
      </c>
      <c r="E162" t="s">
        <v>683</v>
      </c>
      <c r="F162" t="s">
        <v>684</v>
      </c>
      <c r="G162" t="s">
        <v>685</v>
      </c>
    </row>
    <row r="163" spans="5:6" ht="12.75">
      <c r="E163" t="s">
        <v>686</v>
      </c>
      <c r="F163" t="s">
        <v>687</v>
      </c>
    </row>
    <row r="164" spans="1:7" ht="12.75">
      <c r="A164">
        <v>611551</v>
      </c>
      <c r="B164">
        <v>6115410000</v>
      </c>
      <c r="C164" t="s">
        <v>688</v>
      </c>
      <c r="D164" t="s">
        <v>689</v>
      </c>
      <c r="E164" t="s">
        <v>690</v>
      </c>
      <c r="F164" t="s">
        <v>691</v>
      </c>
      <c r="G164" t="s">
        <v>692</v>
      </c>
    </row>
    <row r="165" spans="1:7" ht="12.75">
      <c r="A165">
        <v>611582</v>
      </c>
      <c r="B165">
        <v>6115420000</v>
      </c>
      <c r="C165" t="s">
        <v>693</v>
      </c>
      <c r="D165" t="s">
        <v>694</v>
      </c>
      <c r="E165" t="s">
        <v>695</v>
      </c>
      <c r="F165" t="s">
        <v>696</v>
      </c>
      <c r="G165" t="s">
        <v>697</v>
      </c>
    </row>
    <row r="166" spans="1:6" ht="12.75">
      <c r="A166">
        <v>6115832</v>
      </c>
      <c r="B166">
        <v>6115430000</v>
      </c>
      <c r="C166" t="s">
        <v>698</v>
      </c>
      <c r="D166" t="s">
        <v>699</v>
      </c>
      <c r="E166" t="s">
        <v>700</v>
      </c>
      <c r="F166" t="s">
        <v>701</v>
      </c>
    </row>
    <row r="167" spans="1:7" ht="12.75">
      <c r="A167">
        <v>611536</v>
      </c>
      <c r="B167">
        <v>6115440000</v>
      </c>
      <c r="C167" t="s">
        <v>702</v>
      </c>
      <c r="D167" t="s">
        <v>703</v>
      </c>
      <c r="E167" t="s">
        <v>543</v>
      </c>
      <c r="F167" t="s">
        <v>544</v>
      </c>
      <c r="G167" t="s">
        <v>545</v>
      </c>
    </row>
    <row r="168" spans="4:7" ht="12.75">
      <c r="D168" t="e">
        <v>#N/A</v>
      </c>
      <c r="E168" t="s">
        <v>546</v>
      </c>
      <c r="F168" t="s">
        <v>547</v>
      </c>
      <c r="G168" t="s">
        <v>548</v>
      </c>
    </row>
    <row r="169" spans="4:7" ht="12.75">
      <c r="D169" t="e">
        <v>#N/A</v>
      </c>
      <c r="E169" t="s">
        <v>549</v>
      </c>
      <c r="F169" t="s">
        <v>550</v>
      </c>
      <c r="G169" t="s">
        <v>551</v>
      </c>
    </row>
    <row r="170" spans="1:7" ht="12.75">
      <c r="A170">
        <v>611588</v>
      </c>
      <c r="B170">
        <v>6115450000</v>
      </c>
      <c r="C170" t="s">
        <v>704</v>
      </c>
      <c r="D170" t="s">
        <v>705</v>
      </c>
      <c r="E170" t="s">
        <v>706</v>
      </c>
      <c r="F170" t="s">
        <v>707</v>
      </c>
      <c r="G170" t="s">
        <v>708</v>
      </c>
    </row>
    <row r="171" spans="1:7" ht="12.75">
      <c r="A171">
        <v>611586</v>
      </c>
      <c r="B171">
        <v>6115460000</v>
      </c>
      <c r="C171" t="s">
        <v>709</v>
      </c>
      <c r="D171" t="s">
        <v>710</v>
      </c>
      <c r="E171" t="s">
        <v>711</v>
      </c>
      <c r="F171" t="s">
        <v>712</v>
      </c>
      <c r="G171" t="s">
        <v>713</v>
      </c>
    </row>
    <row r="172" spans="1:7" ht="12.75">
      <c r="A172">
        <v>61156</v>
      </c>
      <c r="B172">
        <v>6115470000</v>
      </c>
      <c r="C172" t="s">
        <v>714</v>
      </c>
      <c r="D172" t="s">
        <v>715</v>
      </c>
      <c r="E172" t="s">
        <v>716</v>
      </c>
      <c r="F172" t="s">
        <v>717</v>
      </c>
      <c r="G172" t="s">
        <v>718</v>
      </c>
    </row>
    <row r="173" spans="1:6" ht="12.75">
      <c r="A173">
        <v>61168</v>
      </c>
      <c r="B173">
        <v>6116000000</v>
      </c>
      <c r="C173" t="s">
        <v>719</v>
      </c>
      <c r="D173" t="s">
        <v>719</v>
      </c>
      <c r="E173" t="s">
        <v>720</v>
      </c>
      <c r="F173" t="s">
        <v>721</v>
      </c>
    </row>
    <row r="174" spans="1:7" ht="12.75">
      <c r="A174">
        <v>61171</v>
      </c>
      <c r="B174">
        <v>6117100000</v>
      </c>
      <c r="C174" t="s">
        <v>722</v>
      </c>
      <c r="D174" t="s">
        <v>722</v>
      </c>
      <c r="E174" t="s">
        <v>723</v>
      </c>
      <c r="F174" t="s">
        <v>724</v>
      </c>
      <c r="G174" t="s">
        <v>725</v>
      </c>
    </row>
    <row r="175" spans="4:7" ht="12.75">
      <c r="D175" t="e">
        <v>#N/A</v>
      </c>
      <c r="E175" t="s">
        <v>726</v>
      </c>
      <c r="F175" t="s">
        <v>727</v>
      </c>
      <c r="G175" t="s">
        <v>728</v>
      </c>
    </row>
    <row r="176" spans="1:7" ht="12.75">
      <c r="A176">
        <v>61172</v>
      </c>
      <c r="B176">
        <v>6117200000</v>
      </c>
      <c r="C176" t="s">
        <v>729</v>
      </c>
      <c r="D176" t="s">
        <v>730</v>
      </c>
      <c r="E176" t="s">
        <v>732</v>
      </c>
      <c r="F176" t="s">
        <v>733</v>
      </c>
      <c r="G176" t="s">
        <v>734</v>
      </c>
    </row>
    <row r="177" spans="1:6" ht="12.75">
      <c r="A177">
        <v>61173</v>
      </c>
      <c r="B177">
        <v>6117300000</v>
      </c>
      <c r="C177" t="s">
        <v>735</v>
      </c>
      <c r="D177" t="s">
        <v>736</v>
      </c>
      <c r="E177" t="s">
        <v>737</v>
      </c>
      <c r="F177" t="s">
        <v>738</v>
      </c>
    </row>
    <row r="178" spans="4:7" ht="12.75">
      <c r="D178" t="e">
        <v>#N/A</v>
      </c>
      <c r="E178" t="s">
        <v>739</v>
      </c>
      <c r="F178" t="s">
        <v>740</v>
      </c>
      <c r="G178" t="s">
        <v>741</v>
      </c>
    </row>
    <row r="179" spans="1:7" ht="12.75">
      <c r="A179">
        <v>611811</v>
      </c>
      <c r="B179">
        <v>6118100000</v>
      </c>
      <c r="C179" t="s">
        <v>742</v>
      </c>
      <c r="D179" t="s">
        <v>743</v>
      </c>
      <c r="E179" t="s">
        <v>744</v>
      </c>
      <c r="F179" t="s">
        <v>745</v>
      </c>
      <c r="G179" t="s">
        <v>746</v>
      </c>
    </row>
    <row r="180" spans="1:7" ht="12.75">
      <c r="A180">
        <v>611888</v>
      </c>
      <c r="B180">
        <v>6118200000</v>
      </c>
      <c r="C180" t="s">
        <v>747</v>
      </c>
      <c r="D180" t="s">
        <v>748</v>
      </c>
      <c r="E180" t="s">
        <v>749</v>
      </c>
      <c r="F180" t="s">
        <v>750</v>
      </c>
      <c r="G180" t="s">
        <v>751</v>
      </c>
    </row>
    <row r="181" spans="1:6" ht="12.75">
      <c r="A181">
        <v>6188</v>
      </c>
      <c r="B181">
        <v>6118300000</v>
      </c>
      <c r="C181" t="s">
        <v>752</v>
      </c>
      <c r="D181" t="s">
        <v>752</v>
      </c>
      <c r="E181" t="s">
        <v>753</v>
      </c>
      <c r="F181" t="s">
        <v>754</v>
      </c>
    </row>
    <row r="182" spans="1:7" ht="12.75">
      <c r="A182">
        <v>611821</v>
      </c>
      <c r="B182">
        <v>6118410000</v>
      </c>
      <c r="C182" t="s">
        <v>755</v>
      </c>
      <c r="D182" t="s">
        <v>756</v>
      </c>
      <c r="E182" t="s">
        <v>757</v>
      </c>
      <c r="F182" t="s">
        <v>758</v>
      </c>
      <c r="G182" t="s">
        <v>759</v>
      </c>
    </row>
    <row r="183" spans="1:7" ht="12.75">
      <c r="A183">
        <v>611822</v>
      </c>
      <c r="B183">
        <v>6118420000</v>
      </c>
      <c r="C183" t="s">
        <v>760</v>
      </c>
      <c r="D183" t="s">
        <v>761</v>
      </c>
      <c r="E183" t="s">
        <v>762</v>
      </c>
      <c r="F183" t="s">
        <v>763</v>
      </c>
      <c r="G183" t="s">
        <v>764</v>
      </c>
    </row>
    <row r="184" spans="1:7" ht="12.75">
      <c r="A184">
        <v>611828</v>
      </c>
      <c r="B184">
        <v>6118480000</v>
      </c>
      <c r="C184" t="s">
        <v>765</v>
      </c>
      <c r="D184" t="s">
        <v>766</v>
      </c>
      <c r="E184" t="s">
        <v>767</v>
      </c>
      <c r="F184" t="s">
        <v>768</v>
      </c>
      <c r="G184" t="s">
        <v>769</v>
      </c>
    </row>
    <row r="185" spans="1:7" ht="12.75">
      <c r="A185">
        <v>6185</v>
      </c>
      <c r="B185">
        <v>6118500000</v>
      </c>
      <c r="C185" t="s">
        <v>770</v>
      </c>
      <c r="D185" t="s">
        <v>770</v>
      </c>
      <c r="E185" t="s">
        <v>771</v>
      </c>
      <c r="F185" t="s">
        <v>772</v>
      </c>
      <c r="G185" t="s">
        <v>773</v>
      </c>
    </row>
    <row r="186" spans="1:7" ht="12.75">
      <c r="A186">
        <v>6148</v>
      </c>
      <c r="B186">
        <v>6118600000</v>
      </c>
      <c r="C186" t="s">
        <v>774</v>
      </c>
      <c r="D186" t="s">
        <v>775</v>
      </c>
      <c r="E186" t="s">
        <v>776</v>
      </c>
      <c r="F186" t="s">
        <v>777</v>
      </c>
      <c r="G186" t="s">
        <v>778</v>
      </c>
    </row>
    <row r="187" spans="1:7" ht="12.75">
      <c r="A187">
        <v>6121</v>
      </c>
      <c r="B187">
        <v>6121000000</v>
      </c>
      <c r="C187" t="s">
        <v>779</v>
      </c>
      <c r="D187" t="s">
        <v>780</v>
      </c>
      <c r="E187" t="s">
        <v>781</v>
      </c>
      <c r="F187" t="s">
        <v>782</v>
      </c>
      <c r="G187" t="s">
        <v>783</v>
      </c>
    </row>
    <row r="188" spans="1:7" ht="12.75">
      <c r="A188">
        <v>6122</v>
      </c>
      <c r="B188">
        <v>6122000000</v>
      </c>
      <c r="C188" t="s">
        <v>784</v>
      </c>
      <c r="D188" t="s">
        <v>785</v>
      </c>
      <c r="E188" t="s">
        <v>786</v>
      </c>
      <c r="F188" t="s">
        <v>787</v>
      </c>
      <c r="G188" t="s">
        <v>789</v>
      </c>
    </row>
    <row r="189" spans="1:7" ht="12.75">
      <c r="A189">
        <v>6123</v>
      </c>
      <c r="B189">
        <v>6123000000</v>
      </c>
      <c r="C189" t="s">
        <v>790</v>
      </c>
      <c r="D189" t="s">
        <v>791</v>
      </c>
      <c r="E189" t="s">
        <v>792</v>
      </c>
      <c r="F189" t="s">
        <v>790</v>
      </c>
      <c r="G189" t="s">
        <v>793</v>
      </c>
    </row>
    <row r="190" spans="1:7" ht="12.75">
      <c r="A190">
        <v>61281</v>
      </c>
      <c r="B190">
        <v>6128100000</v>
      </c>
      <c r="C190" t="s">
        <v>794</v>
      </c>
      <c r="D190" t="s">
        <v>795</v>
      </c>
      <c r="E190" t="s">
        <v>796</v>
      </c>
      <c r="F190" t="s">
        <v>797</v>
      </c>
      <c r="G190" t="s">
        <v>798</v>
      </c>
    </row>
    <row r="191" spans="1:7" ht="12.75">
      <c r="A191">
        <v>61282</v>
      </c>
      <c r="B191">
        <v>6128200000</v>
      </c>
      <c r="C191" t="s">
        <v>799</v>
      </c>
      <c r="D191" t="s">
        <v>800</v>
      </c>
      <c r="E191" t="s">
        <v>801</v>
      </c>
      <c r="F191" t="s">
        <v>802</v>
      </c>
      <c r="G191" t="s">
        <v>803</v>
      </c>
    </row>
    <row r="192" spans="1:7" ht="12.75">
      <c r="A192">
        <v>61283</v>
      </c>
      <c r="B192">
        <v>6128300000</v>
      </c>
      <c r="C192" t="s">
        <v>804</v>
      </c>
      <c r="D192" t="s">
        <v>805</v>
      </c>
      <c r="E192" t="s">
        <v>806</v>
      </c>
      <c r="F192" t="s">
        <v>807</v>
      </c>
      <c r="G192" t="s">
        <v>808</v>
      </c>
    </row>
    <row r="193" spans="1:7" ht="12.75">
      <c r="A193">
        <v>6138</v>
      </c>
      <c r="B193">
        <v>6131000000</v>
      </c>
      <c r="C193" t="s">
        <v>809</v>
      </c>
      <c r="D193" t="s">
        <v>810</v>
      </c>
      <c r="E193" t="s">
        <v>811</v>
      </c>
      <c r="F193" t="s">
        <v>812</v>
      </c>
      <c r="G193" t="s">
        <v>813</v>
      </c>
    </row>
    <row r="194" spans="1:7" ht="12.75">
      <c r="A194">
        <v>61362</v>
      </c>
      <c r="B194">
        <v>6132000000</v>
      </c>
      <c r="C194" t="s">
        <v>814</v>
      </c>
      <c r="D194" t="s">
        <v>815</v>
      </c>
      <c r="E194" t="s">
        <v>816</v>
      </c>
      <c r="F194" t="s">
        <v>817</v>
      </c>
      <c r="G194" t="s">
        <v>818</v>
      </c>
    </row>
    <row r="195" spans="1:7" ht="12.75">
      <c r="A195">
        <v>61363</v>
      </c>
      <c r="B195">
        <v>6133000000</v>
      </c>
      <c r="C195" t="s">
        <v>819</v>
      </c>
      <c r="D195" t="s">
        <v>820</v>
      </c>
      <c r="E195" t="s">
        <v>821</v>
      </c>
      <c r="F195" t="s">
        <v>822</v>
      </c>
      <c r="G195" t="s">
        <v>823</v>
      </c>
    </row>
    <row r="196" spans="1:6" ht="12.75">
      <c r="A196">
        <v>61365</v>
      </c>
      <c r="B196">
        <v>6134000000</v>
      </c>
      <c r="C196" t="s">
        <v>824</v>
      </c>
      <c r="D196" t="s">
        <v>825</v>
      </c>
      <c r="E196" t="s">
        <v>826</v>
      </c>
      <c r="F196" t="s">
        <v>827</v>
      </c>
    </row>
    <row r="197" spans="1:7" ht="12.75">
      <c r="A197">
        <v>61366</v>
      </c>
      <c r="B197">
        <v>6135000000</v>
      </c>
      <c r="C197" t="s">
        <v>828</v>
      </c>
      <c r="D197" t="s">
        <v>829</v>
      </c>
      <c r="E197" t="s">
        <v>830</v>
      </c>
      <c r="F197" t="s">
        <v>831</v>
      </c>
      <c r="G197" t="s">
        <v>832</v>
      </c>
    </row>
    <row r="198" spans="4:7" ht="12.75">
      <c r="D198" t="e">
        <v>#N/A</v>
      </c>
      <c r="E198" t="s">
        <v>833</v>
      </c>
      <c r="F198" t="s">
        <v>834</v>
      </c>
      <c r="G198" t="s">
        <v>835</v>
      </c>
    </row>
    <row r="199" spans="4:7" ht="12.75">
      <c r="D199" t="e">
        <v>#N/A</v>
      </c>
      <c r="E199" t="s">
        <v>836</v>
      </c>
      <c r="F199" t="s">
        <v>837</v>
      </c>
      <c r="G199" t="s">
        <v>838</v>
      </c>
    </row>
    <row r="200" spans="1:7" ht="12.75">
      <c r="A200">
        <v>6138</v>
      </c>
      <c r="B200">
        <v>6136000000</v>
      </c>
      <c r="C200" t="s">
        <v>839</v>
      </c>
      <c r="D200" t="s">
        <v>840</v>
      </c>
      <c r="E200" t="s">
        <v>841</v>
      </c>
      <c r="F200" t="s">
        <v>842</v>
      </c>
      <c r="G200" t="s">
        <v>843</v>
      </c>
    </row>
    <row r="201" spans="1:7" ht="12.75">
      <c r="A201">
        <v>61372</v>
      </c>
      <c r="B201">
        <v>6137000000</v>
      </c>
      <c r="C201" t="s">
        <v>844</v>
      </c>
      <c r="D201" t="s">
        <v>845</v>
      </c>
      <c r="E201" t="s">
        <v>846</v>
      </c>
      <c r="F201" t="s">
        <v>847</v>
      </c>
      <c r="G201" t="s">
        <v>848</v>
      </c>
    </row>
    <row r="202" spans="1:6" ht="12.75">
      <c r="A202">
        <v>6151</v>
      </c>
      <c r="B202">
        <v>6151000000</v>
      </c>
      <c r="C202" t="s">
        <v>849</v>
      </c>
      <c r="D202" t="s">
        <v>850</v>
      </c>
      <c r="E202" t="s">
        <v>851</v>
      </c>
      <c r="F202" t="s">
        <v>852</v>
      </c>
    </row>
    <row r="203" spans="1:7" ht="12.75">
      <c r="A203">
        <v>6152</v>
      </c>
      <c r="B203">
        <v>6152000000</v>
      </c>
      <c r="C203" t="s">
        <v>853</v>
      </c>
      <c r="D203" t="s">
        <v>854</v>
      </c>
      <c r="E203" t="s">
        <v>855</v>
      </c>
      <c r="F203" t="s">
        <v>856</v>
      </c>
      <c r="G203" t="s">
        <v>857</v>
      </c>
    </row>
    <row r="204" spans="1:7" ht="12.75">
      <c r="A204">
        <v>6153128</v>
      </c>
      <c r="B204">
        <v>6153110000</v>
      </c>
      <c r="C204" t="s">
        <v>858</v>
      </c>
      <c r="D204" t="s">
        <v>859</v>
      </c>
      <c r="E204" t="s">
        <v>860</v>
      </c>
      <c r="F204" t="s">
        <v>861</v>
      </c>
      <c r="G204" t="s">
        <v>862</v>
      </c>
    </row>
    <row r="205" spans="1:7" ht="12.75">
      <c r="A205">
        <v>6151</v>
      </c>
      <c r="B205">
        <v>6153180000</v>
      </c>
      <c r="C205" t="s">
        <v>863</v>
      </c>
      <c r="D205" t="s">
        <v>864</v>
      </c>
      <c r="E205" t="s">
        <v>865</v>
      </c>
      <c r="F205" t="s">
        <v>866</v>
      </c>
      <c r="G205" t="s">
        <v>867</v>
      </c>
    </row>
    <row r="206" spans="1:7" ht="12.75">
      <c r="A206">
        <v>61542</v>
      </c>
      <c r="B206">
        <v>6154000000</v>
      </c>
      <c r="C206" t="s">
        <v>868</v>
      </c>
      <c r="D206" t="s">
        <v>869</v>
      </c>
      <c r="E206" t="s">
        <v>870</v>
      </c>
      <c r="F206" t="s">
        <v>871</v>
      </c>
      <c r="G206" t="s">
        <v>872</v>
      </c>
    </row>
    <row r="207" spans="1:7" ht="12.75">
      <c r="A207">
        <v>615522</v>
      </c>
      <c r="B207">
        <v>6155000000</v>
      </c>
      <c r="C207" t="s">
        <v>873</v>
      </c>
      <c r="D207" t="s">
        <v>874</v>
      </c>
      <c r="E207" t="s">
        <v>875</v>
      </c>
      <c r="F207" t="s">
        <v>876</v>
      </c>
      <c r="G207" t="s">
        <v>877</v>
      </c>
    </row>
    <row r="208" spans="1:7" ht="12.75">
      <c r="A208">
        <v>615661</v>
      </c>
      <c r="B208">
        <v>6156000000</v>
      </c>
      <c r="C208" t="s">
        <v>878</v>
      </c>
      <c r="D208" t="s">
        <v>878</v>
      </c>
      <c r="E208" t="s">
        <v>879</v>
      </c>
      <c r="F208" t="s">
        <v>880</v>
      </c>
      <c r="G208" t="s">
        <v>881</v>
      </c>
    </row>
    <row r="209" spans="1:7" ht="12.75">
      <c r="A209">
        <v>61572</v>
      </c>
      <c r="B209">
        <v>6157100000</v>
      </c>
      <c r="C209" t="s">
        <v>882</v>
      </c>
      <c r="D209" t="s">
        <v>882</v>
      </c>
      <c r="E209" t="s">
        <v>883</v>
      </c>
      <c r="F209" t="s">
        <v>884</v>
      </c>
      <c r="G209" t="s">
        <v>885</v>
      </c>
    </row>
    <row r="210" spans="1:6" ht="12.75">
      <c r="A210">
        <v>61572</v>
      </c>
      <c r="B210">
        <v>6157200000</v>
      </c>
      <c r="C210" t="s">
        <v>886</v>
      </c>
      <c r="D210" t="s">
        <v>886</v>
      </c>
      <c r="E210" t="s">
        <v>887</v>
      </c>
      <c r="F210" t="s">
        <v>888</v>
      </c>
    </row>
    <row r="211" spans="1:7" ht="12.75">
      <c r="A211">
        <v>61581</v>
      </c>
      <c r="B211">
        <v>6158000000</v>
      </c>
      <c r="C211" t="s">
        <v>889</v>
      </c>
      <c r="D211" t="s">
        <v>890</v>
      </c>
      <c r="E211" t="s">
        <v>891</v>
      </c>
      <c r="F211" t="s">
        <v>892</v>
      </c>
      <c r="G211" t="s">
        <v>893</v>
      </c>
    </row>
    <row r="212" spans="1:7" ht="12.75">
      <c r="A212">
        <v>61618</v>
      </c>
      <c r="B212">
        <v>6161000000</v>
      </c>
      <c r="C212" t="s">
        <v>894</v>
      </c>
      <c r="D212" t="s">
        <v>894</v>
      </c>
      <c r="E212" t="s">
        <v>895</v>
      </c>
      <c r="F212" t="s">
        <v>896</v>
      </c>
      <c r="G212" t="s">
        <v>897</v>
      </c>
    </row>
    <row r="213" spans="1:7" ht="12.75">
      <c r="A213">
        <v>61622</v>
      </c>
      <c r="B213">
        <v>6162100000</v>
      </c>
      <c r="C213" t="s">
        <v>898</v>
      </c>
      <c r="D213" t="s">
        <v>898</v>
      </c>
      <c r="E213" t="s">
        <v>899</v>
      </c>
      <c r="F213" t="s">
        <v>900</v>
      </c>
      <c r="G213" t="s">
        <v>901</v>
      </c>
    </row>
    <row r="214" spans="1:7" ht="12.75">
      <c r="A214">
        <v>61621</v>
      </c>
      <c r="B214">
        <v>6162200000</v>
      </c>
      <c r="C214" t="s">
        <v>902</v>
      </c>
      <c r="D214" t="s">
        <v>902</v>
      </c>
      <c r="E214" t="s">
        <v>903</v>
      </c>
      <c r="F214" t="s">
        <v>904</v>
      </c>
      <c r="G214" t="s">
        <v>905</v>
      </c>
    </row>
    <row r="215" spans="1:7" ht="12.75">
      <c r="A215">
        <v>61624</v>
      </c>
      <c r="B215">
        <v>6162300000</v>
      </c>
      <c r="C215" t="s">
        <v>906</v>
      </c>
      <c r="D215" t="s">
        <v>907</v>
      </c>
      <c r="E215" t="s">
        <v>908</v>
      </c>
      <c r="F215" t="s">
        <v>909</v>
      </c>
      <c r="G215" t="s">
        <v>910</v>
      </c>
    </row>
    <row r="216" spans="1:7" ht="12.75">
      <c r="A216">
        <v>61628</v>
      </c>
      <c r="B216">
        <v>6162400000</v>
      </c>
      <c r="C216" t="s">
        <v>911</v>
      </c>
      <c r="D216" t="s">
        <v>911</v>
      </c>
      <c r="E216" t="s">
        <v>912</v>
      </c>
      <c r="F216" t="s">
        <v>913</v>
      </c>
      <c r="G216" t="s">
        <v>914</v>
      </c>
    </row>
    <row r="217" spans="1:7" ht="12.75">
      <c r="A217">
        <v>6178</v>
      </c>
      <c r="B217">
        <v>6171000000</v>
      </c>
      <c r="C217" t="s">
        <v>915</v>
      </c>
      <c r="D217" t="s">
        <v>915</v>
      </c>
      <c r="E217" t="s">
        <v>916</v>
      </c>
      <c r="F217" t="s">
        <v>917</v>
      </c>
      <c r="G217" t="s">
        <v>918</v>
      </c>
    </row>
    <row r="218" spans="1:7" ht="12.75">
      <c r="A218">
        <v>617211</v>
      </c>
      <c r="B218">
        <v>6172000000</v>
      </c>
      <c r="C218" t="s">
        <v>919</v>
      </c>
      <c r="D218" t="s">
        <v>920</v>
      </c>
      <c r="E218" t="s">
        <v>921</v>
      </c>
      <c r="F218" t="s">
        <v>922</v>
      </c>
      <c r="G218" t="s">
        <v>923</v>
      </c>
    </row>
    <row r="219" spans="1:7" ht="12.75">
      <c r="A219">
        <v>6182</v>
      </c>
      <c r="B219">
        <v>6181000000</v>
      </c>
      <c r="C219" t="s">
        <v>924</v>
      </c>
      <c r="D219" t="s">
        <v>925</v>
      </c>
      <c r="E219" t="s">
        <v>926</v>
      </c>
      <c r="F219" t="s">
        <v>927</v>
      </c>
      <c r="G219" t="s">
        <v>928</v>
      </c>
    </row>
    <row r="220" spans="1:6" ht="12.75">
      <c r="A220">
        <v>61811</v>
      </c>
      <c r="B220">
        <v>6182000000</v>
      </c>
      <c r="C220" t="s">
        <v>929</v>
      </c>
      <c r="D220" t="s">
        <v>929</v>
      </c>
      <c r="E220" t="s">
        <v>930</v>
      </c>
      <c r="F220" t="s">
        <v>931</v>
      </c>
    </row>
    <row r="221" spans="1:7" ht="12.75">
      <c r="A221">
        <v>61812</v>
      </c>
      <c r="B221">
        <v>6183000000</v>
      </c>
      <c r="C221" t="s">
        <v>932</v>
      </c>
      <c r="D221" t="s">
        <v>933</v>
      </c>
      <c r="E221" t="s">
        <v>934</v>
      </c>
      <c r="F221" t="s">
        <v>936</v>
      </c>
      <c r="G221" t="s">
        <v>937</v>
      </c>
    </row>
    <row r="222" spans="1:7" ht="12.75">
      <c r="A222">
        <v>6184</v>
      </c>
      <c r="B222">
        <v>6184100000</v>
      </c>
      <c r="C222" t="s">
        <v>938</v>
      </c>
      <c r="D222" t="s">
        <v>939</v>
      </c>
      <c r="E222" t="s">
        <v>940</v>
      </c>
      <c r="F222" t="s">
        <v>941</v>
      </c>
      <c r="G222" t="s">
        <v>942</v>
      </c>
    </row>
    <row r="223" spans="1:7" ht="12.75">
      <c r="A223">
        <v>6188</v>
      </c>
      <c r="B223">
        <v>6184200000</v>
      </c>
      <c r="C223" t="s">
        <v>943</v>
      </c>
      <c r="D223" t="s">
        <v>944</v>
      </c>
      <c r="E223" t="s">
        <v>945</v>
      </c>
      <c r="F223" t="s">
        <v>946</v>
      </c>
      <c r="G223" t="s">
        <v>947</v>
      </c>
    </row>
    <row r="224" spans="1:6" ht="12.75">
      <c r="A224">
        <v>6188</v>
      </c>
      <c r="B224">
        <v>6184300000</v>
      </c>
      <c r="C224" t="s">
        <v>948</v>
      </c>
      <c r="D224" t="s">
        <v>949</v>
      </c>
      <c r="E224" t="s">
        <v>950</v>
      </c>
      <c r="F224" t="s">
        <v>951</v>
      </c>
    </row>
    <row r="225" spans="1:7" ht="12.75">
      <c r="A225">
        <v>6188</v>
      </c>
      <c r="B225">
        <v>6185000000</v>
      </c>
      <c r="C225" t="s">
        <v>952</v>
      </c>
      <c r="D225" t="s">
        <v>953</v>
      </c>
      <c r="E225" t="s">
        <v>954</v>
      </c>
      <c r="F225" t="s">
        <v>955</v>
      </c>
      <c r="G225" t="s">
        <v>956</v>
      </c>
    </row>
    <row r="226" spans="1:7" ht="12.75">
      <c r="A226">
        <v>6188</v>
      </c>
      <c r="B226">
        <v>6188000000</v>
      </c>
      <c r="C226" t="s">
        <v>957</v>
      </c>
      <c r="D226" t="s">
        <v>958</v>
      </c>
      <c r="E226" t="s">
        <v>959</v>
      </c>
      <c r="F226" t="s">
        <v>960</v>
      </c>
      <c r="G226" t="s">
        <v>961</v>
      </c>
    </row>
    <row r="227" spans="4:7" ht="12.75">
      <c r="D227" t="e">
        <v>#N/A</v>
      </c>
      <c r="E227" t="s">
        <v>962</v>
      </c>
      <c r="F227" t="s">
        <v>963</v>
      </c>
      <c r="G227" t="s">
        <v>964</v>
      </c>
    </row>
    <row r="228" spans="1:7" ht="12.75">
      <c r="A228">
        <v>62121</v>
      </c>
      <c r="B228">
        <v>6212100000</v>
      </c>
      <c r="C228" t="s">
        <v>965</v>
      </c>
      <c r="D228" t="s">
        <v>965</v>
      </c>
      <c r="E228" t="s">
        <v>966</v>
      </c>
      <c r="F228" t="s">
        <v>965</v>
      </c>
      <c r="G228" t="s">
        <v>965</v>
      </c>
    </row>
    <row r="229" spans="1:7" ht="12.75">
      <c r="A229">
        <v>62122</v>
      </c>
      <c r="B229">
        <v>6212200000</v>
      </c>
      <c r="C229" t="s">
        <v>967</v>
      </c>
      <c r="D229" t="s">
        <v>967</v>
      </c>
      <c r="E229" t="s">
        <v>968</v>
      </c>
      <c r="F229" t="s">
        <v>969</v>
      </c>
      <c r="G229" t="s">
        <v>970</v>
      </c>
    </row>
    <row r="230" spans="1:7" ht="12.75">
      <c r="A230">
        <v>62123</v>
      </c>
      <c r="B230">
        <v>6212300000</v>
      </c>
      <c r="C230" t="s">
        <v>971</v>
      </c>
      <c r="D230" t="s">
        <v>971</v>
      </c>
      <c r="E230" t="s">
        <v>972</v>
      </c>
      <c r="F230" t="s">
        <v>971</v>
      </c>
      <c r="G230" t="s">
        <v>971</v>
      </c>
    </row>
    <row r="231" spans="1:7" ht="12.75">
      <c r="A231">
        <v>62124</v>
      </c>
      <c r="B231">
        <v>6212400000</v>
      </c>
      <c r="C231" t="s">
        <v>973</v>
      </c>
      <c r="D231" t="s">
        <v>973</v>
      </c>
      <c r="E231" t="s">
        <v>974</v>
      </c>
      <c r="F231" t="s">
        <v>975</v>
      </c>
      <c r="G231" t="s">
        <v>976</v>
      </c>
    </row>
    <row r="232" spans="1:7" ht="12.75">
      <c r="A232">
        <v>62125</v>
      </c>
      <c r="B232">
        <v>6212500000</v>
      </c>
      <c r="C232" t="s">
        <v>977</v>
      </c>
      <c r="D232" t="s">
        <v>977</v>
      </c>
      <c r="E232" t="s">
        <v>978</v>
      </c>
      <c r="F232" t="s">
        <v>979</v>
      </c>
      <c r="G232" t="s">
        <v>980</v>
      </c>
    </row>
    <row r="233" spans="1:7" ht="12.75">
      <c r="A233">
        <v>62126</v>
      </c>
      <c r="B233">
        <v>6212600000</v>
      </c>
      <c r="C233" t="s">
        <v>981</v>
      </c>
      <c r="D233" t="s">
        <v>982</v>
      </c>
      <c r="E233" t="s">
        <v>983</v>
      </c>
      <c r="F233" t="s">
        <v>984</v>
      </c>
      <c r="G233" t="s">
        <v>985</v>
      </c>
    </row>
    <row r="234" spans="1:7" ht="12.75">
      <c r="A234">
        <v>621281</v>
      </c>
      <c r="B234">
        <v>6212810000</v>
      </c>
      <c r="C234" t="s">
        <v>986</v>
      </c>
      <c r="D234" t="s">
        <v>987</v>
      </c>
      <c r="E234" t="s">
        <v>988</v>
      </c>
      <c r="F234" t="s">
        <v>989</v>
      </c>
      <c r="G234" t="s">
        <v>989</v>
      </c>
    </row>
    <row r="235" spans="1:7" ht="12.75">
      <c r="A235">
        <v>621282</v>
      </c>
      <c r="B235">
        <v>6212820000</v>
      </c>
      <c r="C235" t="s">
        <v>990</v>
      </c>
      <c r="D235" t="s">
        <v>991</v>
      </c>
      <c r="E235" t="s">
        <v>992</v>
      </c>
      <c r="F235" t="s">
        <v>993</v>
      </c>
      <c r="G235" t="s">
        <v>994</v>
      </c>
    </row>
    <row r="236" spans="1:7" ht="12.75">
      <c r="A236">
        <v>6212831</v>
      </c>
      <c r="B236">
        <v>6212831000</v>
      </c>
      <c r="C236" t="s">
        <v>995</v>
      </c>
      <c r="D236" t="s">
        <v>995</v>
      </c>
      <c r="E236" t="s">
        <v>996</v>
      </c>
      <c r="F236" t="s">
        <v>997</v>
      </c>
      <c r="G236" t="s">
        <v>998</v>
      </c>
    </row>
    <row r="237" spans="1:7" ht="12.75">
      <c r="A237">
        <v>6212832</v>
      </c>
      <c r="B237">
        <v>6212832000</v>
      </c>
      <c r="C237" t="s">
        <v>999</v>
      </c>
      <c r="D237" t="s">
        <v>999</v>
      </c>
      <c r="E237" t="s">
        <v>1000</v>
      </c>
      <c r="F237" t="s">
        <v>1001</v>
      </c>
      <c r="G237" t="s">
        <v>1002</v>
      </c>
    </row>
    <row r="238" spans="1:7" ht="12.75">
      <c r="A238">
        <v>6212838</v>
      </c>
      <c r="B238">
        <v>6212838000</v>
      </c>
      <c r="C238" t="s">
        <v>1003</v>
      </c>
      <c r="D238" t="s">
        <v>1004</v>
      </c>
      <c r="E238" t="s">
        <v>1005</v>
      </c>
      <c r="F238" t="s">
        <v>1006</v>
      </c>
      <c r="G238" t="s">
        <v>1007</v>
      </c>
    </row>
    <row r="239" spans="1:7" ht="12.75">
      <c r="A239">
        <v>621284</v>
      </c>
      <c r="B239">
        <v>6212840000</v>
      </c>
      <c r="C239" t="s">
        <v>1008</v>
      </c>
      <c r="D239" t="s">
        <v>1009</v>
      </c>
      <c r="E239" t="s">
        <v>1010</v>
      </c>
      <c r="F239" t="s">
        <v>1011</v>
      </c>
      <c r="G239" t="s">
        <v>1012</v>
      </c>
    </row>
    <row r="240" spans="1:7" ht="12.75">
      <c r="A240">
        <v>621285</v>
      </c>
      <c r="B240">
        <v>6212850000</v>
      </c>
      <c r="C240" t="s">
        <v>1013</v>
      </c>
      <c r="D240" t="s">
        <v>1014</v>
      </c>
      <c r="E240" t="s">
        <v>1015</v>
      </c>
      <c r="F240" t="s">
        <v>1016</v>
      </c>
      <c r="G240" t="s">
        <v>1017</v>
      </c>
    </row>
    <row r="241" spans="1:7" ht="12.75">
      <c r="A241">
        <v>621286</v>
      </c>
      <c r="B241">
        <v>6212860000</v>
      </c>
      <c r="C241" t="s">
        <v>1018</v>
      </c>
      <c r="D241" t="s">
        <v>1019</v>
      </c>
      <c r="E241" t="s">
        <v>1020</v>
      </c>
      <c r="F241" t="s">
        <v>1021</v>
      </c>
      <c r="G241" t="s">
        <v>1022</v>
      </c>
    </row>
    <row r="242" spans="1:7" ht="12.75">
      <c r="A242">
        <v>621287</v>
      </c>
      <c r="B242">
        <v>6212870000</v>
      </c>
      <c r="C242" t="s">
        <v>1023</v>
      </c>
      <c r="D242" t="s">
        <v>1024</v>
      </c>
      <c r="E242" t="s">
        <v>1025</v>
      </c>
      <c r="F242" t="s">
        <v>1021</v>
      </c>
      <c r="G242" t="s">
        <v>1026</v>
      </c>
    </row>
    <row r="243" spans="1:7" ht="12.75">
      <c r="A243">
        <v>621288</v>
      </c>
      <c r="B243">
        <v>6212880000</v>
      </c>
      <c r="C243" t="s">
        <v>1027</v>
      </c>
      <c r="D243" t="s">
        <v>1028</v>
      </c>
      <c r="E243" t="s">
        <v>1029</v>
      </c>
      <c r="F243" t="s">
        <v>1030</v>
      </c>
      <c r="G243" t="s">
        <v>1031</v>
      </c>
    </row>
    <row r="244" spans="1:7" ht="12.75">
      <c r="A244">
        <v>6221</v>
      </c>
      <c r="B244">
        <v>6221000000</v>
      </c>
      <c r="C244" t="s">
        <v>1032</v>
      </c>
      <c r="D244" t="s">
        <v>1032</v>
      </c>
      <c r="E244" t="s">
        <v>1033</v>
      </c>
      <c r="F244" t="s">
        <v>1034</v>
      </c>
      <c r="G244" t="s">
        <v>1034</v>
      </c>
    </row>
    <row r="245" spans="1:7" ht="12.75">
      <c r="A245">
        <v>6222</v>
      </c>
      <c r="B245">
        <v>6222000000</v>
      </c>
      <c r="C245" t="s">
        <v>1035</v>
      </c>
      <c r="D245" t="s">
        <v>1036</v>
      </c>
      <c r="E245" t="s">
        <v>1037</v>
      </c>
      <c r="F245" t="s">
        <v>1038</v>
      </c>
      <c r="G245" t="s">
        <v>1039</v>
      </c>
    </row>
    <row r="246" spans="1:7" ht="12.75">
      <c r="A246">
        <v>6228</v>
      </c>
      <c r="B246">
        <v>6228000000</v>
      </c>
      <c r="C246" t="s">
        <v>1040</v>
      </c>
      <c r="D246" t="s">
        <v>1041</v>
      </c>
      <c r="E246" t="s">
        <v>1042</v>
      </c>
      <c r="F246" t="s">
        <v>1043</v>
      </c>
      <c r="G246" t="s">
        <v>1044</v>
      </c>
    </row>
    <row r="247" spans="1:7" ht="12.75">
      <c r="A247">
        <v>624</v>
      </c>
      <c r="B247">
        <v>6240000000</v>
      </c>
      <c r="C247" t="s">
        <v>1045</v>
      </c>
      <c r="D247" t="s">
        <v>1046</v>
      </c>
      <c r="E247" t="s">
        <v>1047</v>
      </c>
      <c r="F247" t="s">
        <v>1048</v>
      </c>
      <c r="G247" t="s">
        <v>1049</v>
      </c>
    </row>
    <row r="248" spans="1:7" ht="12.75">
      <c r="A248">
        <v>625312</v>
      </c>
      <c r="B248">
        <v>6253100000</v>
      </c>
      <c r="C248" t="s">
        <v>1050</v>
      </c>
      <c r="D248" t="s">
        <v>1051</v>
      </c>
      <c r="E248" t="s">
        <v>1052</v>
      </c>
      <c r="F248" t="s">
        <v>1053</v>
      </c>
      <c r="G248" t="s">
        <v>1054</v>
      </c>
    </row>
    <row r="249" spans="1:7" ht="12.75">
      <c r="A249">
        <v>625321</v>
      </c>
      <c r="B249">
        <v>6253200000</v>
      </c>
      <c r="C249" t="s">
        <v>1055</v>
      </c>
      <c r="D249" t="s">
        <v>1056</v>
      </c>
      <c r="E249" t="s">
        <v>1057</v>
      </c>
      <c r="F249" t="s">
        <v>1058</v>
      </c>
      <c r="G249" t="s">
        <v>1059</v>
      </c>
    </row>
    <row r="250" spans="1:7" ht="12.75">
      <c r="A250">
        <v>62533</v>
      </c>
      <c r="B250">
        <v>6253300000</v>
      </c>
      <c r="C250" t="s">
        <v>1060</v>
      </c>
      <c r="D250" t="s">
        <v>1061</v>
      </c>
      <c r="E250" t="s">
        <v>1062</v>
      </c>
      <c r="F250" t="s">
        <v>1063</v>
      </c>
      <c r="G250" t="s">
        <v>1064</v>
      </c>
    </row>
    <row r="251" spans="1:7" ht="12.75">
      <c r="A251">
        <v>6261</v>
      </c>
      <c r="B251">
        <v>6261000000</v>
      </c>
      <c r="C251" t="s">
        <v>1065</v>
      </c>
      <c r="D251" t="s">
        <v>1066</v>
      </c>
      <c r="E251" t="s">
        <v>1067</v>
      </c>
      <c r="F251" t="s">
        <v>1068</v>
      </c>
      <c r="G251" t="s">
        <v>1069</v>
      </c>
    </row>
    <row r="252" spans="1:7" ht="12.75">
      <c r="A252">
        <v>6262</v>
      </c>
      <c r="B252">
        <v>6262000000</v>
      </c>
      <c r="C252" t="s">
        <v>1070</v>
      </c>
      <c r="D252" t="s">
        <v>1071</v>
      </c>
      <c r="E252" t="s">
        <v>1072</v>
      </c>
      <c r="F252" t="s">
        <v>1073</v>
      </c>
      <c r="G252" t="s">
        <v>1074</v>
      </c>
    </row>
    <row r="253" spans="1:7" ht="12.75">
      <c r="A253">
        <v>6265</v>
      </c>
      <c r="B253">
        <v>6263000000</v>
      </c>
      <c r="C253" t="s">
        <v>1075</v>
      </c>
      <c r="D253" t="s">
        <v>1076</v>
      </c>
      <c r="E253" t="s">
        <v>1077</v>
      </c>
      <c r="F253" t="s">
        <v>1078</v>
      </c>
      <c r="G253" t="s">
        <v>1079</v>
      </c>
    </row>
    <row r="254" spans="1:7" ht="12.75">
      <c r="A254">
        <v>62811</v>
      </c>
      <c r="B254">
        <v>6281100000</v>
      </c>
      <c r="C254" t="s">
        <v>1080</v>
      </c>
      <c r="D254" t="s">
        <v>1081</v>
      </c>
      <c r="E254" t="s">
        <v>1082</v>
      </c>
      <c r="F254" t="s">
        <v>1083</v>
      </c>
      <c r="G254" t="s">
        <v>1084</v>
      </c>
    </row>
    <row r="255" spans="1:7" ht="12.75">
      <c r="A255">
        <v>62812</v>
      </c>
      <c r="B255">
        <v>6281200000</v>
      </c>
      <c r="C255" t="s">
        <v>1085</v>
      </c>
      <c r="D255" t="s">
        <v>1086</v>
      </c>
      <c r="E255" t="s">
        <v>1087</v>
      </c>
      <c r="F255" t="s">
        <v>1088</v>
      </c>
      <c r="G255" t="s">
        <v>1089</v>
      </c>
    </row>
    <row r="256" spans="1:7" ht="12.75">
      <c r="A256">
        <v>62814</v>
      </c>
      <c r="B256">
        <v>6281400000</v>
      </c>
      <c r="C256" t="s">
        <v>1090</v>
      </c>
      <c r="D256" t="s">
        <v>1091</v>
      </c>
      <c r="E256" t="s">
        <v>1092</v>
      </c>
      <c r="F256" t="s">
        <v>1093</v>
      </c>
      <c r="G256" t="s">
        <v>1094</v>
      </c>
    </row>
    <row r="257" spans="1:7" ht="12.75">
      <c r="A257">
        <v>62815</v>
      </c>
      <c r="B257">
        <v>6281500000</v>
      </c>
      <c r="C257" t="s">
        <v>1095</v>
      </c>
      <c r="D257" t="s">
        <v>1096</v>
      </c>
      <c r="E257" t="s">
        <v>1097</v>
      </c>
      <c r="F257" t="s">
        <v>1098</v>
      </c>
      <c r="G257" t="s">
        <v>1099</v>
      </c>
    </row>
    <row r="258" spans="1:7" ht="12.75">
      <c r="A258">
        <v>628181</v>
      </c>
      <c r="B258">
        <v>6281800000</v>
      </c>
      <c r="C258" t="s">
        <v>1100</v>
      </c>
      <c r="D258" t="s">
        <v>1101</v>
      </c>
      <c r="E258" t="s">
        <v>1102</v>
      </c>
      <c r="F258" t="s">
        <v>1103</v>
      </c>
      <c r="G258" t="s">
        <v>1104</v>
      </c>
    </row>
    <row r="259" spans="1:7" ht="12.75">
      <c r="A259">
        <v>6282</v>
      </c>
      <c r="B259">
        <v>6282000000</v>
      </c>
      <c r="C259" t="s">
        <v>1105</v>
      </c>
      <c r="D259" t="s">
        <v>1106</v>
      </c>
      <c r="E259" t="s">
        <v>1107</v>
      </c>
      <c r="F259" t="s">
        <v>1108</v>
      </c>
      <c r="G259" t="s">
        <v>1109</v>
      </c>
    </row>
    <row r="260" spans="1:7" ht="12.75">
      <c r="A260">
        <v>6283</v>
      </c>
      <c r="B260">
        <v>6283000000</v>
      </c>
      <c r="C260" t="s">
        <v>1110</v>
      </c>
      <c r="D260" t="s">
        <v>1111</v>
      </c>
      <c r="E260" t="s">
        <v>1112</v>
      </c>
      <c r="F260" t="s">
        <v>1113</v>
      </c>
      <c r="G260" t="s">
        <v>1114</v>
      </c>
    </row>
    <row r="261" spans="1:7" ht="12.75">
      <c r="A261">
        <v>6311</v>
      </c>
      <c r="B261">
        <v>6311000000</v>
      </c>
      <c r="C261" t="s">
        <v>1115</v>
      </c>
      <c r="D261" t="s">
        <v>1116</v>
      </c>
      <c r="E261" t="s">
        <v>1117</v>
      </c>
      <c r="F261" t="s">
        <v>1118</v>
      </c>
      <c r="G261" t="s">
        <v>1119</v>
      </c>
    </row>
    <row r="262" spans="1:7" ht="12.75">
      <c r="A262">
        <v>6312</v>
      </c>
      <c r="B262">
        <v>6312000000</v>
      </c>
      <c r="C262" t="s">
        <v>1120</v>
      </c>
      <c r="D262" t="s">
        <v>1121</v>
      </c>
      <c r="E262" t="s">
        <v>1122</v>
      </c>
      <c r="F262" t="s">
        <v>1123</v>
      </c>
      <c r="G262" t="s">
        <v>1124</v>
      </c>
    </row>
    <row r="263" spans="1:7" ht="12.75">
      <c r="A263">
        <v>6313</v>
      </c>
      <c r="B263">
        <v>6313000000</v>
      </c>
      <c r="C263" t="s">
        <v>1125</v>
      </c>
      <c r="D263" t="s">
        <v>1126</v>
      </c>
      <c r="E263" t="s">
        <v>1127</v>
      </c>
      <c r="F263" t="s">
        <v>1128</v>
      </c>
      <c r="G263" t="s">
        <v>1129</v>
      </c>
    </row>
    <row r="264" spans="1:7" ht="12.75">
      <c r="A264">
        <v>6318</v>
      </c>
      <c r="B264">
        <v>6318000000</v>
      </c>
      <c r="C264" t="s">
        <v>1130</v>
      </c>
      <c r="D264" t="s">
        <v>1131</v>
      </c>
      <c r="E264" t="s">
        <v>1132</v>
      </c>
      <c r="F264" t="s">
        <v>1133</v>
      </c>
      <c r="G264" t="s">
        <v>1134</v>
      </c>
    </row>
    <row r="265" spans="1:7" ht="12.75">
      <c r="A265">
        <v>6321</v>
      </c>
      <c r="B265">
        <v>6321000000</v>
      </c>
      <c r="C265" t="s">
        <v>1135</v>
      </c>
      <c r="D265" t="s">
        <v>1136</v>
      </c>
      <c r="E265" t="s">
        <v>1137</v>
      </c>
      <c r="F265" t="s">
        <v>1138</v>
      </c>
      <c r="G265" t="s">
        <v>1139</v>
      </c>
    </row>
    <row r="266" spans="1:7" ht="12.75">
      <c r="A266">
        <v>6322</v>
      </c>
      <c r="B266">
        <v>6322000000</v>
      </c>
      <c r="C266" t="s">
        <v>1140</v>
      </c>
      <c r="D266" t="s">
        <v>1141</v>
      </c>
      <c r="E266" t="s">
        <v>1142</v>
      </c>
      <c r="F266" t="s">
        <v>1143</v>
      </c>
      <c r="G266" t="s">
        <v>1144</v>
      </c>
    </row>
    <row r="267" spans="1:7" ht="12.75">
      <c r="A267">
        <v>6323</v>
      </c>
      <c r="B267">
        <v>6323000000</v>
      </c>
      <c r="C267" t="s">
        <v>1145</v>
      </c>
      <c r="D267" t="s">
        <v>1146</v>
      </c>
      <c r="E267" t="s">
        <v>1147</v>
      </c>
      <c r="F267" t="s">
        <v>1148</v>
      </c>
      <c r="G267" t="s">
        <v>1149</v>
      </c>
    </row>
    <row r="268" spans="1:7" ht="12.75">
      <c r="A268">
        <v>6328</v>
      </c>
      <c r="B268">
        <v>6328000000</v>
      </c>
      <c r="C268" t="s">
        <v>1150</v>
      </c>
      <c r="D268" t="s">
        <v>1151</v>
      </c>
      <c r="E268" t="s">
        <v>1152</v>
      </c>
      <c r="F268" t="s">
        <v>1153</v>
      </c>
      <c r="G268" t="s">
        <v>1156</v>
      </c>
    </row>
    <row r="269" spans="1:7" ht="12.75">
      <c r="A269">
        <v>6328</v>
      </c>
      <c r="B269">
        <v>6330000000</v>
      </c>
      <c r="C269" t="s">
        <v>1157</v>
      </c>
      <c r="D269" t="s">
        <v>1158</v>
      </c>
      <c r="E269" t="s">
        <v>1159</v>
      </c>
      <c r="F269" t="s">
        <v>1160</v>
      </c>
      <c r="G269" t="s">
        <v>1161</v>
      </c>
    </row>
    <row r="270" spans="1:7" ht="12.75">
      <c r="A270">
        <v>65111</v>
      </c>
      <c r="B270">
        <v>6511100000</v>
      </c>
      <c r="C270" t="s">
        <v>1162</v>
      </c>
      <c r="D270" t="s">
        <v>1163</v>
      </c>
      <c r="E270" t="s">
        <v>1164</v>
      </c>
      <c r="F270" t="s">
        <v>1165</v>
      </c>
      <c r="G270" t="s">
        <v>1166</v>
      </c>
    </row>
    <row r="271" spans="1:7" ht="12.75">
      <c r="A271">
        <v>651121</v>
      </c>
      <c r="B271">
        <v>6511210000</v>
      </c>
      <c r="C271" t="s">
        <v>1167</v>
      </c>
      <c r="D271" t="s">
        <v>1168</v>
      </c>
      <c r="E271" t="s">
        <v>1169</v>
      </c>
      <c r="F271" t="s">
        <v>1170</v>
      </c>
      <c r="G271" t="s">
        <v>1171</v>
      </c>
    </row>
    <row r="272" spans="1:7" ht="12.75">
      <c r="A272">
        <v>651122</v>
      </c>
      <c r="B272">
        <v>6511220000</v>
      </c>
      <c r="C272" t="s">
        <v>1172</v>
      </c>
      <c r="D272" t="s">
        <v>1173</v>
      </c>
      <c r="E272" t="s">
        <v>1174</v>
      </c>
      <c r="F272" t="s">
        <v>1175</v>
      </c>
      <c r="G272" t="s">
        <v>1176</v>
      </c>
    </row>
    <row r="273" spans="1:7" ht="12.75">
      <c r="A273">
        <v>651123</v>
      </c>
      <c r="B273">
        <v>6511230000</v>
      </c>
      <c r="C273" t="s">
        <v>1177</v>
      </c>
      <c r="D273" t="s">
        <v>1178</v>
      </c>
      <c r="E273" t="s">
        <v>1179</v>
      </c>
      <c r="F273" t="s">
        <v>1180</v>
      </c>
      <c r="G273" t="s">
        <v>1181</v>
      </c>
    </row>
    <row r="274" spans="1:7" ht="12.75">
      <c r="A274">
        <v>651131</v>
      </c>
      <c r="B274">
        <v>6511300000</v>
      </c>
      <c r="C274" t="s">
        <v>1182</v>
      </c>
      <c r="D274" t="s">
        <v>1183</v>
      </c>
      <c r="E274" t="s">
        <v>1184</v>
      </c>
      <c r="F274" t="s">
        <v>1185</v>
      </c>
      <c r="G274" t="s">
        <v>1186</v>
      </c>
    </row>
    <row r="275" spans="1:7" ht="12.75">
      <c r="A275">
        <v>65114</v>
      </c>
      <c r="B275">
        <v>6511400000</v>
      </c>
      <c r="C275" t="s">
        <v>1187</v>
      </c>
      <c r="D275" t="s">
        <v>1188</v>
      </c>
      <c r="E275" t="s">
        <v>1189</v>
      </c>
      <c r="F275" t="s">
        <v>1190</v>
      </c>
      <c r="G275" t="s">
        <v>1191</v>
      </c>
    </row>
    <row r="276" spans="1:7" ht="12.75">
      <c r="A276">
        <v>6511511</v>
      </c>
      <c r="B276">
        <v>6511511000</v>
      </c>
      <c r="C276" t="s">
        <v>1192</v>
      </c>
      <c r="D276" t="s">
        <v>1193</v>
      </c>
      <c r="E276" t="s">
        <v>1194</v>
      </c>
      <c r="F276" t="s">
        <v>1195</v>
      </c>
      <c r="G276" t="s">
        <v>1196</v>
      </c>
    </row>
    <row r="277" spans="1:7" ht="12.75">
      <c r="A277">
        <v>6511521</v>
      </c>
      <c r="B277">
        <v>6511521000</v>
      </c>
      <c r="C277" t="s">
        <v>1197</v>
      </c>
      <c r="D277" t="s">
        <v>1198</v>
      </c>
      <c r="E277" t="s">
        <v>1199</v>
      </c>
      <c r="F277" t="s">
        <v>1200</v>
      </c>
      <c r="G277" t="s">
        <v>1201</v>
      </c>
    </row>
    <row r="278" spans="1:7" ht="12.75">
      <c r="A278">
        <v>651158</v>
      </c>
      <c r="B278">
        <v>6511580000</v>
      </c>
      <c r="C278" t="s">
        <v>1202</v>
      </c>
      <c r="D278" t="s">
        <v>1203</v>
      </c>
      <c r="E278" t="s">
        <v>1204</v>
      </c>
      <c r="F278" t="s">
        <v>1205</v>
      </c>
      <c r="G278" t="s">
        <v>1206</v>
      </c>
    </row>
    <row r="279" spans="1:7" ht="12.75">
      <c r="A279">
        <v>65117</v>
      </c>
      <c r="B279">
        <v>6511700000</v>
      </c>
      <c r="C279" t="s">
        <v>1207</v>
      </c>
      <c r="D279" t="s">
        <v>1208</v>
      </c>
      <c r="E279" t="s">
        <v>1209</v>
      </c>
      <c r="F279" t="s">
        <v>1210</v>
      </c>
      <c r="G279" t="s">
        <v>1211</v>
      </c>
    </row>
    <row r="280" spans="1:7" ht="12.75">
      <c r="A280">
        <v>651181</v>
      </c>
      <c r="B280">
        <v>6511810000</v>
      </c>
      <c r="C280" t="s">
        <v>1212</v>
      </c>
      <c r="D280" t="s">
        <v>1213</v>
      </c>
      <c r="E280" t="s">
        <v>1214</v>
      </c>
      <c r="F280" t="s">
        <v>1215</v>
      </c>
      <c r="G280" t="s">
        <v>1216</v>
      </c>
    </row>
    <row r="281" spans="1:7" ht="12.75">
      <c r="A281">
        <v>651182</v>
      </c>
      <c r="B281">
        <v>6511820000</v>
      </c>
      <c r="C281" t="s">
        <v>1217</v>
      </c>
      <c r="D281" t="s">
        <v>1218</v>
      </c>
      <c r="E281" t="s">
        <v>1219</v>
      </c>
      <c r="F281" t="s">
        <v>1220</v>
      </c>
      <c r="G281" t="s">
        <v>1221</v>
      </c>
    </row>
    <row r="282" spans="1:7" ht="12.75">
      <c r="A282">
        <v>65121</v>
      </c>
      <c r="B282">
        <v>6512100000</v>
      </c>
      <c r="C282" t="s">
        <v>1222</v>
      </c>
      <c r="D282" t="s">
        <v>1223</v>
      </c>
      <c r="E282" t="s">
        <v>1224</v>
      </c>
      <c r="F282" t="s">
        <v>1225</v>
      </c>
      <c r="G282" t="s">
        <v>1226</v>
      </c>
    </row>
    <row r="283" spans="1:7" ht="12.75">
      <c r="A283">
        <v>651221</v>
      </c>
      <c r="B283">
        <v>6512210000</v>
      </c>
      <c r="C283" t="s">
        <v>1227</v>
      </c>
      <c r="D283" t="s">
        <v>1228</v>
      </c>
      <c r="E283" t="s">
        <v>1229</v>
      </c>
      <c r="F283" t="s">
        <v>1230</v>
      </c>
      <c r="G283" t="s">
        <v>1231</v>
      </c>
    </row>
    <row r="284" spans="1:7" ht="12.75">
      <c r="A284">
        <v>651222</v>
      </c>
      <c r="B284">
        <v>6512220000</v>
      </c>
      <c r="C284" t="s">
        <v>1232</v>
      </c>
      <c r="D284" t="s">
        <v>1233</v>
      </c>
      <c r="E284" t="s">
        <v>1234</v>
      </c>
      <c r="F284" t="s">
        <v>1235</v>
      </c>
      <c r="G284" t="s">
        <v>1236</v>
      </c>
    </row>
    <row r="285" spans="1:7" ht="12.75">
      <c r="A285">
        <v>651223</v>
      </c>
      <c r="B285">
        <v>6512230000</v>
      </c>
      <c r="C285" t="s">
        <v>1237</v>
      </c>
      <c r="D285" t="s">
        <v>1238</v>
      </c>
      <c r="E285" t="s">
        <v>1239</v>
      </c>
      <c r="F285" t="s">
        <v>1240</v>
      </c>
      <c r="G285" t="s">
        <v>1241</v>
      </c>
    </row>
    <row r="286" spans="1:7" ht="12.75">
      <c r="A286">
        <v>651231</v>
      </c>
      <c r="B286">
        <v>6512300000</v>
      </c>
      <c r="C286" t="s">
        <v>1242</v>
      </c>
      <c r="D286" t="s">
        <v>1243</v>
      </c>
      <c r="E286" t="s">
        <v>1244</v>
      </c>
      <c r="F286" t="s">
        <v>1245</v>
      </c>
      <c r="G286" t="s">
        <v>1246</v>
      </c>
    </row>
    <row r="287" spans="1:7" ht="12.75">
      <c r="A287">
        <v>65124</v>
      </c>
      <c r="B287">
        <v>6512400000</v>
      </c>
      <c r="C287" t="s">
        <v>1247</v>
      </c>
      <c r="D287" t="s">
        <v>1248</v>
      </c>
      <c r="E287" t="s">
        <v>1249</v>
      </c>
      <c r="F287" t="s">
        <v>1250</v>
      </c>
      <c r="G287" t="s">
        <v>1251</v>
      </c>
    </row>
    <row r="288" spans="1:7" ht="12.75">
      <c r="A288">
        <v>65127</v>
      </c>
      <c r="B288">
        <v>6512700000</v>
      </c>
      <c r="C288" t="s">
        <v>1252</v>
      </c>
      <c r="D288" t="s">
        <v>1253</v>
      </c>
      <c r="E288" t="s">
        <v>1254</v>
      </c>
      <c r="F288" t="s">
        <v>1255</v>
      </c>
      <c r="G288" t="s">
        <v>1256</v>
      </c>
    </row>
    <row r="289" spans="1:7" ht="12.75">
      <c r="A289">
        <v>651281</v>
      </c>
      <c r="B289">
        <v>6512800000</v>
      </c>
      <c r="C289" t="s">
        <v>1257</v>
      </c>
      <c r="D289" t="s">
        <v>1258</v>
      </c>
      <c r="E289" t="s">
        <v>1259</v>
      </c>
      <c r="F289" t="s">
        <v>1260</v>
      </c>
      <c r="G289" t="s">
        <v>1261</v>
      </c>
    </row>
    <row r="290" spans="1:7" ht="12.75">
      <c r="A290">
        <v>652111</v>
      </c>
      <c r="B290">
        <v>6521110000</v>
      </c>
      <c r="C290" t="s">
        <v>1262</v>
      </c>
      <c r="D290" t="s">
        <v>1263</v>
      </c>
      <c r="E290" t="s">
        <v>1264</v>
      </c>
      <c r="F290" t="s">
        <v>1265</v>
      </c>
      <c r="G290" t="s">
        <v>1266</v>
      </c>
    </row>
    <row r="291" spans="1:7" ht="12.75">
      <c r="A291">
        <v>652112</v>
      </c>
      <c r="B291">
        <v>6521120000</v>
      </c>
      <c r="C291" t="s">
        <v>1267</v>
      </c>
      <c r="D291" t="s">
        <v>1268</v>
      </c>
      <c r="E291" t="s">
        <v>1269</v>
      </c>
      <c r="F291" t="s">
        <v>1270</v>
      </c>
      <c r="G291" t="s">
        <v>1271</v>
      </c>
    </row>
    <row r="292" spans="1:7" ht="12.75">
      <c r="A292">
        <v>652113</v>
      </c>
      <c r="B292">
        <v>6521130000</v>
      </c>
      <c r="C292" t="s">
        <v>1272</v>
      </c>
      <c r="D292" t="s">
        <v>1273</v>
      </c>
      <c r="E292" t="s">
        <v>1274</v>
      </c>
      <c r="F292" t="s">
        <v>1275</v>
      </c>
      <c r="G292" t="s">
        <v>1276</v>
      </c>
    </row>
    <row r="293" spans="1:7" ht="12.75">
      <c r="A293">
        <v>652115</v>
      </c>
      <c r="B293">
        <v>6521140000</v>
      </c>
      <c r="C293" t="s">
        <v>1277</v>
      </c>
      <c r="D293" t="s">
        <v>1278</v>
      </c>
      <c r="E293" t="s">
        <v>1279</v>
      </c>
      <c r="F293" t="s">
        <v>1280</v>
      </c>
      <c r="G293" t="s">
        <v>1281</v>
      </c>
    </row>
    <row r="294" spans="1:7" ht="12.75">
      <c r="A294">
        <v>652118</v>
      </c>
      <c r="B294">
        <v>6521150000</v>
      </c>
      <c r="C294" t="s">
        <v>1282</v>
      </c>
      <c r="D294" t="s">
        <v>1283</v>
      </c>
      <c r="E294" t="s">
        <v>1284</v>
      </c>
      <c r="F294" t="s">
        <v>1285</v>
      </c>
      <c r="G294" t="s">
        <v>1286</v>
      </c>
    </row>
    <row r="295" spans="1:7" ht="12.75">
      <c r="A295">
        <v>652121</v>
      </c>
      <c r="B295">
        <v>6521210000</v>
      </c>
      <c r="C295" t="s">
        <v>1287</v>
      </c>
      <c r="D295" t="s">
        <v>1288</v>
      </c>
      <c r="E295" t="s">
        <v>1289</v>
      </c>
      <c r="F295" t="s">
        <v>1290</v>
      </c>
      <c r="G295" t="s">
        <v>1291</v>
      </c>
    </row>
    <row r="296" spans="1:7" ht="12.75">
      <c r="A296">
        <v>652122</v>
      </c>
      <c r="B296">
        <v>6521220000</v>
      </c>
      <c r="C296" t="s">
        <v>1292</v>
      </c>
      <c r="D296" t="s">
        <v>1293</v>
      </c>
      <c r="E296" t="s">
        <v>1294</v>
      </c>
      <c r="F296" t="s">
        <v>1295</v>
      </c>
      <c r="G296" t="s">
        <v>1296</v>
      </c>
    </row>
    <row r="297" spans="1:7" ht="12.75">
      <c r="A297">
        <v>652123</v>
      </c>
      <c r="B297">
        <v>6521230000</v>
      </c>
      <c r="C297" t="s">
        <v>1297</v>
      </c>
      <c r="D297" t="s">
        <v>1298</v>
      </c>
      <c r="E297" t="s">
        <v>1299</v>
      </c>
      <c r="F297" t="s">
        <v>1300</v>
      </c>
      <c r="G297" t="s">
        <v>1301</v>
      </c>
    </row>
    <row r="298" spans="1:7" ht="12.75">
      <c r="A298">
        <v>652125</v>
      </c>
      <c r="B298">
        <v>6521240000</v>
      </c>
      <c r="C298" t="s">
        <v>1302</v>
      </c>
      <c r="D298" t="s">
        <v>1303</v>
      </c>
      <c r="E298" t="s">
        <v>1304</v>
      </c>
      <c r="F298" t="s">
        <v>1305</v>
      </c>
      <c r="G298" t="s">
        <v>1306</v>
      </c>
    </row>
    <row r="299" spans="1:7" ht="12.75">
      <c r="A299">
        <v>652127</v>
      </c>
      <c r="B299">
        <v>6521250000</v>
      </c>
      <c r="C299" t="s">
        <v>1307</v>
      </c>
      <c r="D299" t="s">
        <v>1308</v>
      </c>
      <c r="E299" t="s">
        <v>1309</v>
      </c>
      <c r="F299" t="s">
        <v>1310</v>
      </c>
      <c r="G299" t="s">
        <v>1311</v>
      </c>
    </row>
    <row r="300" spans="1:7" ht="12.75">
      <c r="A300">
        <v>65221</v>
      </c>
      <c r="B300">
        <v>6522100000</v>
      </c>
      <c r="C300" t="s">
        <v>1312</v>
      </c>
      <c r="D300" t="s">
        <v>1313</v>
      </c>
      <c r="E300" t="s">
        <v>1314</v>
      </c>
      <c r="F300" t="s">
        <v>1312</v>
      </c>
      <c r="G300" t="s">
        <v>1315</v>
      </c>
    </row>
    <row r="301" spans="1:7" ht="12.75">
      <c r="A301">
        <v>65221</v>
      </c>
      <c r="B301">
        <v>6522200000</v>
      </c>
      <c r="C301" t="s">
        <v>1316</v>
      </c>
      <c r="D301" t="s">
        <v>1317</v>
      </c>
      <c r="E301" t="s">
        <v>1318</v>
      </c>
      <c r="F301" t="s">
        <v>1316</v>
      </c>
      <c r="G301" t="s">
        <v>1319</v>
      </c>
    </row>
    <row r="302" spans="1:7" ht="12.75">
      <c r="A302">
        <v>65228</v>
      </c>
      <c r="B302">
        <v>6522800000</v>
      </c>
      <c r="C302" t="s">
        <v>1320</v>
      </c>
      <c r="D302" t="s">
        <v>1321</v>
      </c>
      <c r="E302" t="s">
        <v>1322</v>
      </c>
      <c r="F302" t="s">
        <v>1323</v>
      </c>
      <c r="G302" t="s">
        <v>1324</v>
      </c>
    </row>
    <row r="303" spans="1:7" ht="12.75">
      <c r="A303">
        <v>6531211</v>
      </c>
      <c r="B303">
        <v>6531211000</v>
      </c>
      <c r="C303" t="s">
        <v>1325</v>
      </c>
      <c r="D303" t="s">
        <v>1326</v>
      </c>
      <c r="E303" t="s">
        <v>1327</v>
      </c>
      <c r="F303" t="s">
        <v>1328</v>
      </c>
      <c r="G303" t="s">
        <v>1329</v>
      </c>
    </row>
    <row r="304" spans="1:7" ht="12.75">
      <c r="A304">
        <v>6531212</v>
      </c>
      <c r="B304">
        <v>6531212000</v>
      </c>
      <c r="C304" t="s">
        <v>1330</v>
      </c>
      <c r="D304" t="s">
        <v>1331</v>
      </c>
      <c r="E304" t="s">
        <v>1332</v>
      </c>
      <c r="F304" t="s">
        <v>1333</v>
      </c>
      <c r="G304" t="s">
        <v>1334</v>
      </c>
    </row>
    <row r="305" spans="1:7" ht="12.75">
      <c r="A305">
        <v>6531213</v>
      </c>
      <c r="B305">
        <v>6531213000</v>
      </c>
      <c r="C305" t="s">
        <v>1335</v>
      </c>
      <c r="D305" t="s">
        <v>1336</v>
      </c>
      <c r="E305" t="s">
        <v>1337</v>
      </c>
      <c r="F305" t="s">
        <v>1338</v>
      </c>
      <c r="G305" t="s">
        <v>1339</v>
      </c>
    </row>
    <row r="306" spans="1:7" ht="12.75">
      <c r="A306">
        <v>6531214</v>
      </c>
      <c r="B306">
        <v>6531214000</v>
      </c>
      <c r="C306" t="s">
        <v>1340</v>
      </c>
      <c r="D306" t="s">
        <v>1341</v>
      </c>
      <c r="E306" t="s">
        <v>1342</v>
      </c>
      <c r="F306" t="s">
        <v>1343</v>
      </c>
      <c r="G306" t="s">
        <v>1344</v>
      </c>
    </row>
    <row r="307" spans="1:7" ht="12.75">
      <c r="A307">
        <v>6531215</v>
      </c>
      <c r="B307">
        <v>6531215000</v>
      </c>
      <c r="C307" t="s">
        <v>1345</v>
      </c>
      <c r="D307" t="s">
        <v>1346</v>
      </c>
      <c r="E307" t="s">
        <v>1347</v>
      </c>
      <c r="F307" t="s">
        <v>1348</v>
      </c>
      <c r="G307" t="s">
        <v>1349</v>
      </c>
    </row>
    <row r="308" spans="1:7" ht="12.75">
      <c r="A308">
        <v>6531217</v>
      </c>
      <c r="B308">
        <v>6531217000</v>
      </c>
      <c r="C308" t="s">
        <v>1350</v>
      </c>
      <c r="D308" t="s">
        <v>1351</v>
      </c>
      <c r="E308" t="s">
        <v>1352</v>
      </c>
      <c r="F308" t="s">
        <v>1353</v>
      </c>
      <c r="G308" t="s">
        <v>1354</v>
      </c>
    </row>
    <row r="309" spans="1:7" ht="12.75">
      <c r="A309">
        <v>6531218</v>
      </c>
      <c r="B309">
        <v>6531218000</v>
      </c>
      <c r="C309" t="s">
        <v>1355</v>
      </c>
      <c r="D309" t="s">
        <v>1356</v>
      </c>
      <c r="E309" t="s">
        <v>1357</v>
      </c>
      <c r="F309" t="s">
        <v>1358</v>
      </c>
      <c r="G309" t="s">
        <v>1359</v>
      </c>
    </row>
    <row r="310" spans="1:7" ht="12.75">
      <c r="A310">
        <v>6531221</v>
      </c>
      <c r="B310">
        <v>6531221000</v>
      </c>
      <c r="C310" t="s">
        <v>1360</v>
      </c>
      <c r="D310" t="s">
        <v>1361</v>
      </c>
      <c r="E310" t="s">
        <v>1362</v>
      </c>
      <c r="F310" t="s">
        <v>1363</v>
      </c>
      <c r="G310" t="s">
        <v>1364</v>
      </c>
    </row>
    <row r="311" spans="1:7" ht="12.75">
      <c r="A311">
        <v>6531222</v>
      </c>
      <c r="B311">
        <v>6531222000</v>
      </c>
      <c r="C311" t="s">
        <v>1365</v>
      </c>
      <c r="D311" t="s">
        <v>1366</v>
      </c>
      <c r="E311" t="s">
        <v>1367</v>
      </c>
      <c r="F311" t="s">
        <v>1368</v>
      </c>
      <c r="G311" t="s">
        <v>1369</v>
      </c>
    </row>
    <row r="312" spans="1:7" ht="12.75">
      <c r="A312">
        <v>6531223</v>
      </c>
      <c r="B312">
        <v>6531223000</v>
      </c>
      <c r="C312" t="s">
        <v>1370</v>
      </c>
      <c r="D312" t="s">
        <v>1371</v>
      </c>
      <c r="E312" t="s">
        <v>1372</v>
      </c>
      <c r="F312" t="s">
        <v>1373</v>
      </c>
      <c r="G312" t="s">
        <v>1374</v>
      </c>
    </row>
    <row r="313" spans="1:7" ht="12.75">
      <c r="A313">
        <v>6531224</v>
      </c>
      <c r="B313">
        <v>6531224000</v>
      </c>
      <c r="C313" t="s">
        <v>1375</v>
      </c>
      <c r="D313" t="s">
        <v>1376</v>
      </c>
      <c r="E313" t="s">
        <v>1377</v>
      </c>
      <c r="F313" t="s">
        <v>1378</v>
      </c>
      <c r="G313" t="s">
        <v>1379</v>
      </c>
    </row>
    <row r="314" spans="1:7" ht="12.75">
      <c r="A314">
        <v>6531225</v>
      </c>
      <c r="B314">
        <v>6531225000</v>
      </c>
      <c r="C314" t="s">
        <v>1380</v>
      </c>
      <c r="D314" t="s">
        <v>1381</v>
      </c>
      <c r="E314" t="s">
        <v>1382</v>
      </c>
      <c r="F314" t="s">
        <v>1383</v>
      </c>
      <c r="G314" t="s">
        <v>1384</v>
      </c>
    </row>
    <row r="315" spans="1:7" ht="12.75">
      <c r="A315">
        <v>6531227</v>
      </c>
      <c r="B315">
        <v>6531227000</v>
      </c>
      <c r="C315" t="s">
        <v>1385</v>
      </c>
      <c r="D315" t="s">
        <v>1386</v>
      </c>
      <c r="E315" t="s">
        <v>1387</v>
      </c>
      <c r="F315" t="s">
        <v>1388</v>
      </c>
      <c r="G315" t="s">
        <v>1389</v>
      </c>
    </row>
    <row r="316" spans="1:7" ht="12.75">
      <c r="A316">
        <v>6531228</v>
      </c>
      <c r="B316">
        <v>6531228000</v>
      </c>
      <c r="C316" t="s">
        <v>1390</v>
      </c>
      <c r="D316" t="s">
        <v>1391</v>
      </c>
      <c r="E316" t="s">
        <v>1392</v>
      </c>
      <c r="F316" t="s">
        <v>1393</v>
      </c>
      <c r="G316" t="s">
        <v>1394</v>
      </c>
    </row>
    <row r="317" spans="1:7" ht="12.75">
      <c r="A317">
        <v>6531238</v>
      </c>
      <c r="B317">
        <v>6531238000</v>
      </c>
      <c r="C317" t="s">
        <v>1395</v>
      </c>
      <c r="D317" t="s">
        <v>1396</v>
      </c>
      <c r="E317" t="s">
        <v>1397</v>
      </c>
      <c r="F317" t="s">
        <v>1398</v>
      </c>
      <c r="G317" t="s">
        <v>1399</v>
      </c>
    </row>
    <row r="318" spans="1:7" ht="12.75">
      <c r="A318">
        <v>653214</v>
      </c>
      <c r="B318">
        <v>6532110000</v>
      </c>
      <c r="C318" t="s">
        <v>1400</v>
      </c>
      <c r="D318" t="s">
        <v>1401</v>
      </c>
      <c r="E318" t="s">
        <v>1402</v>
      </c>
      <c r="F318" t="s">
        <v>1403</v>
      </c>
      <c r="G318" t="s">
        <v>1404</v>
      </c>
    </row>
    <row r="319" spans="1:7" ht="12.75">
      <c r="A319">
        <v>653217</v>
      </c>
      <c r="B319">
        <v>6532120000</v>
      </c>
      <c r="C319" t="s">
        <v>1405</v>
      </c>
      <c r="D319" t="s">
        <v>1406</v>
      </c>
      <c r="E319" t="s">
        <v>1407</v>
      </c>
      <c r="F319" t="s">
        <v>1408</v>
      </c>
      <c r="G319" t="s">
        <v>1409</v>
      </c>
    </row>
    <row r="320" spans="1:7" ht="12.75">
      <c r="A320">
        <v>653223</v>
      </c>
      <c r="B320">
        <v>6532210000</v>
      </c>
      <c r="C320" t="s">
        <v>1410</v>
      </c>
      <c r="D320" t="s">
        <v>1411</v>
      </c>
      <c r="E320" t="s">
        <v>1412</v>
      </c>
      <c r="F320" t="s">
        <v>1413</v>
      </c>
      <c r="G320" t="s">
        <v>1414</v>
      </c>
    </row>
    <row r="321" spans="1:7" ht="12.75">
      <c r="A321">
        <v>653227</v>
      </c>
      <c r="B321">
        <v>6532220000</v>
      </c>
      <c r="C321" t="s">
        <v>1415</v>
      </c>
      <c r="D321" t="s">
        <v>1416</v>
      </c>
      <c r="E321" t="s">
        <v>1417</v>
      </c>
      <c r="F321" t="s">
        <v>1418</v>
      </c>
      <c r="G321" t="s">
        <v>1419</v>
      </c>
    </row>
    <row r="322" spans="1:7" ht="12.75">
      <c r="A322">
        <v>654111</v>
      </c>
      <c r="B322">
        <v>6541110000</v>
      </c>
      <c r="C322" t="s">
        <v>1420</v>
      </c>
      <c r="D322" t="s">
        <v>1421</v>
      </c>
      <c r="E322" t="s">
        <v>1422</v>
      </c>
      <c r="F322" t="s">
        <v>1423</v>
      </c>
      <c r="G322" t="s">
        <v>1424</v>
      </c>
    </row>
    <row r="323" spans="1:7" ht="12.75">
      <c r="A323">
        <v>654112</v>
      </c>
      <c r="B323">
        <v>6541120000</v>
      </c>
      <c r="C323" t="s">
        <v>1425</v>
      </c>
      <c r="D323" t="s">
        <v>1426</v>
      </c>
      <c r="E323" t="s">
        <v>1427</v>
      </c>
      <c r="F323" t="s">
        <v>1428</v>
      </c>
      <c r="G323" t="s">
        <v>1429</v>
      </c>
    </row>
    <row r="324" spans="1:7" ht="12.75">
      <c r="A324">
        <v>654121</v>
      </c>
      <c r="B324">
        <v>6541210000</v>
      </c>
      <c r="C324" t="s">
        <v>1430</v>
      </c>
      <c r="D324" t="s">
        <v>1431</v>
      </c>
      <c r="E324" t="s">
        <v>1432</v>
      </c>
      <c r="F324" t="s">
        <v>1433</v>
      </c>
      <c r="G324" t="s">
        <v>1434</v>
      </c>
    </row>
    <row r="325" spans="1:7" ht="12.75">
      <c r="A325">
        <v>654122</v>
      </c>
      <c r="B325">
        <v>6541220000</v>
      </c>
      <c r="C325" t="s">
        <v>1435</v>
      </c>
      <c r="D325" t="s">
        <v>1436</v>
      </c>
      <c r="E325" t="s">
        <v>1437</v>
      </c>
      <c r="F325" t="s">
        <v>1438</v>
      </c>
      <c r="G325" t="s">
        <v>1439</v>
      </c>
    </row>
    <row r="326" spans="1:7" ht="12.75">
      <c r="A326">
        <v>654131</v>
      </c>
      <c r="B326">
        <v>6541310000</v>
      </c>
      <c r="C326" t="s">
        <v>1440</v>
      </c>
      <c r="D326" t="s">
        <v>1441</v>
      </c>
      <c r="E326" t="s">
        <v>1442</v>
      </c>
      <c r="F326" t="s">
        <v>1443</v>
      </c>
      <c r="G326" t="s">
        <v>1444</v>
      </c>
    </row>
    <row r="327" spans="1:7" ht="12.75">
      <c r="A327">
        <v>654132</v>
      </c>
      <c r="B327">
        <v>6541320000</v>
      </c>
      <c r="C327" t="s">
        <v>1445</v>
      </c>
      <c r="D327" t="s">
        <v>1446</v>
      </c>
      <c r="E327" t="s">
        <v>1447</v>
      </c>
      <c r="F327" t="s">
        <v>1448</v>
      </c>
      <c r="G327" t="s">
        <v>1449</v>
      </c>
    </row>
    <row r="328" spans="1:7" ht="12.75">
      <c r="A328">
        <v>6541418</v>
      </c>
      <c r="B328">
        <v>6541418000</v>
      </c>
      <c r="C328" t="s">
        <v>1450</v>
      </c>
      <c r="D328" t="s">
        <v>1451</v>
      </c>
      <c r="E328" t="s">
        <v>1452</v>
      </c>
      <c r="F328" t="s">
        <v>1453</v>
      </c>
      <c r="G328" t="s">
        <v>1454</v>
      </c>
    </row>
    <row r="329" spans="1:7" ht="12.75">
      <c r="A329">
        <v>6541421</v>
      </c>
      <c r="B329">
        <v>6541421000</v>
      </c>
      <c r="C329" t="s">
        <v>1455</v>
      </c>
      <c r="D329" t="s">
        <v>1456</v>
      </c>
      <c r="E329" t="s">
        <v>1457</v>
      </c>
      <c r="F329" t="s">
        <v>1458</v>
      </c>
      <c r="G329" t="s">
        <v>1459</v>
      </c>
    </row>
    <row r="330" spans="1:7" ht="12.75">
      <c r="A330">
        <v>6541422</v>
      </c>
      <c r="B330">
        <v>6541422000</v>
      </c>
      <c r="C330" t="s">
        <v>1460</v>
      </c>
      <c r="D330" t="s">
        <v>1461</v>
      </c>
      <c r="E330" t="s">
        <v>1462</v>
      </c>
      <c r="F330" t="s">
        <v>1463</v>
      </c>
      <c r="G330" t="s">
        <v>1464</v>
      </c>
    </row>
    <row r="331" spans="1:7" ht="12.75">
      <c r="A331">
        <v>6541481</v>
      </c>
      <c r="B331">
        <v>6541481000</v>
      </c>
      <c r="C331" t="s">
        <v>1465</v>
      </c>
      <c r="D331" t="s">
        <v>1466</v>
      </c>
      <c r="E331" t="s">
        <v>1467</v>
      </c>
      <c r="F331" t="s">
        <v>1468</v>
      </c>
      <c r="G331" t="s">
        <v>1469</v>
      </c>
    </row>
    <row r="332" spans="1:7" ht="12.75">
      <c r="A332">
        <v>6541482</v>
      </c>
      <c r="B332">
        <v>6541482000</v>
      </c>
      <c r="C332" t="s">
        <v>1470</v>
      </c>
      <c r="D332" t="s">
        <v>1471</v>
      </c>
      <c r="E332" t="s">
        <v>1472</v>
      </c>
      <c r="F332" t="s">
        <v>1473</v>
      </c>
      <c r="G332" t="s">
        <v>1474</v>
      </c>
    </row>
    <row r="333" spans="1:7" ht="12.75">
      <c r="A333">
        <v>6541581</v>
      </c>
      <c r="B333">
        <v>6541581000</v>
      </c>
      <c r="C333" t="s">
        <v>1475</v>
      </c>
      <c r="D333" t="s">
        <v>1476</v>
      </c>
      <c r="E333" t="s">
        <v>1477</v>
      </c>
      <c r="F333" t="s">
        <v>1478</v>
      </c>
      <c r="G333" t="s">
        <v>1479</v>
      </c>
    </row>
    <row r="334" spans="1:7" ht="12.75">
      <c r="A334">
        <v>6541582</v>
      </c>
      <c r="B334">
        <v>6541582000</v>
      </c>
      <c r="C334" t="s">
        <v>1480</v>
      </c>
      <c r="D334" t="s">
        <v>1481</v>
      </c>
      <c r="E334" t="s">
        <v>1482</v>
      </c>
      <c r="F334" t="s">
        <v>1483</v>
      </c>
      <c r="G334" t="s">
        <v>1484</v>
      </c>
    </row>
    <row r="335" spans="1:7" ht="12.75">
      <c r="A335">
        <v>6541611</v>
      </c>
      <c r="B335">
        <v>6541611000</v>
      </c>
      <c r="C335" t="s">
        <v>1485</v>
      </c>
      <c r="D335" t="s">
        <v>1486</v>
      </c>
      <c r="E335" t="s">
        <v>1487</v>
      </c>
      <c r="F335" t="s">
        <v>1488</v>
      </c>
      <c r="G335" t="s">
        <v>1489</v>
      </c>
    </row>
    <row r="336" spans="1:7" ht="12.75">
      <c r="A336">
        <v>6541612</v>
      </c>
      <c r="B336">
        <v>6541612000</v>
      </c>
      <c r="C336" t="s">
        <v>1490</v>
      </c>
      <c r="D336" t="s">
        <v>1491</v>
      </c>
      <c r="E336" t="s">
        <v>1492</v>
      </c>
      <c r="F336" t="s">
        <v>1493</v>
      </c>
      <c r="G336" t="s">
        <v>1494</v>
      </c>
    </row>
    <row r="337" spans="1:7" ht="12.75">
      <c r="A337">
        <v>6541621</v>
      </c>
      <c r="B337">
        <v>6541621000</v>
      </c>
      <c r="C337" t="s">
        <v>1495</v>
      </c>
      <c r="D337" t="s">
        <v>1496</v>
      </c>
      <c r="E337" t="s">
        <v>1497</v>
      </c>
      <c r="F337" t="s">
        <v>1498</v>
      </c>
      <c r="G337" t="s">
        <v>1499</v>
      </c>
    </row>
    <row r="338" spans="1:7" ht="12.75">
      <c r="A338">
        <v>6541622</v>
      </c>
      <c r="B338">
        <v>6541622000</v>
      </c>
      <c r="C338" t="s">
        <v>1500</v>
      </c>
      <c r="D338" t="s">
        <v>1501</v>
      </c>
      <c r="E338" t="s">
        <v>1502</v>
      </c>
      <c r="F338" t="s">
        <v>1503</v>
      </c>
      <c r="G338" t="s">
        <v>1504</v>
      </c>
    </row>
    <row r="339" spans="1:7" ht="12.75">
      <c r="A339">
        <v>654171</v>
      </c>
      <c r="B339">
        <v>6541710000</v>
      </c>
      <c r="C339" t="s">
        <v>1505</v>
      </c>
      <c r="D339" t="s">
        <v>1506</v>
      </c>
      <c r="E339" t="s">
        <v>1507</v>
      </c>
      <c r="F339" t="s">
        <v>1508</v>
      </c>
      <c r="G339" t="s">
        <v>1509</v>
      </c>
    </row>
    <row r="340" spans="1:7" ht="12.75">
      <c r="A340">
        <v>654172</v>
      </c>
      <c r="B340">
        <v>6541720000</v>
      </c>
      <c r="C340" t="s">
        <v>1510</v>
      </c>
      <c r="D340" t="s">
        <v>1511</v>
      </c>
      <c r="E340" t="s">
        <v>1512</v>
      </c>
      <c r="F340" t="s">
        <v>1513</v>
      </c>
      <c r="G340" t="s">
        <v>1514</v>
      </c>
    </row>
    <row r="341" spans="1:7" ht="12.75">
      <c r="A341">
        <v>654181</v>
      </c>
      <c r="B341">
        <v>6541810000</v>
      </c>
      <c r="C341" t="s">
        <v>1515</v>
      </c>
      <c r="D341" t="s">
        <v>1516</v>
      </c>
      <c r="E341" t="s">
        <v>1517</v>
      </c>
      <c r="F341" t="s">
        <v>1518</v>
      </c>
      <c r="G341" t="s">
        <v>1519</v>
      </c>
    </row>
    <row r="342" spans="1:7" ht="12.75">
      <c r="A342">
        <v>654182</v>
      </c>
      <c r="B342">
        <v>6541820000</v>
      </c>
      <c r="C342" t="s">
        <v>1520</v>
      </c>
      <c r="D342" t="s">
        <v>1521</v>
      </c>
      <c r="E342" t="s">
        <v>1522</v>
      </c>
      <c r="F342" t="s">
        <v>1523</v>
      </c>
      <c r="G342" t="s">
        <v>1524</v>
      </c>
    </row>
    <row r="343" spans="1:7" ht="12.75">
      <c r="A343">
        <v>654211</v>
      </c>
      <c r="B343">
        <v>6542110000</v>
      </c>
      <c r="C343" t="s">
        <v>1525</v>
      </c>
      <c r="D343" t="s">
        <v>1526</v>
      </c>
      <c r="E343" t="s">
        <v>1527</v>
      </c>
      <c r="F343" t="s">
        <v>1528</v>
      </c>
      <c r="G343" t="s">
        <v>1529</v>
      </c>
    </row>
    <row r="344" spans="1:7" ht="12.75">
      <c r="A344">
        <v>654212</v>
      </c>
      <c r="B344">
        <v>6542120000</v>
      </c>
      <c r="C344" t="s">
        <v>1530</v>
      </c>
      <c r="D344" t="s">
        <v>1552</v>
      </c>
      <c r="E344" t="s">
        <v>1553</v>
      </c>
      <c r="F344" t="s">
        <v>1554</v>
      </c>
      <c r="G344" t="s">
        <v>1555</v>
      </c>
    </row>
    <row r="345" spans="1:7" ht="12.75">
      <c r="A345">
        <v>654221</v>
      </c>
      <c r="B345">
        <v>6542210000</v>
      </c>
      <c r="C345" t="s">
        <v>1556</v>
      </c>
      <c r="D345" t="s">
        <v>1557</v>
      </c>
      <c r="E345" t="s">
        <v>1558</v>
      </c>
      <c r="F345" t="s">
        <v>1559</v>
      </c>
      <c r="G345" t="s">
        <v>1560</v>
      </c>
    </row>
    <row r="346" spans="1:7" ht="12.75">
      <c r="A346">
        <v>654222</v>
      </c>
      <c r="B346">
        <v>6542220000</v>
      </c>
      <c r="C346" t="s">
        <v>1561</v>
      </c>
      <c r="D346" t="s">
        <v>1562</v>
      </c>
      <c r="E346" t="s">
        <v>1563</v>
      </c>
      <c r="F346" t="s">
        <v>1564</v>
      </c>
      <c r="G346" t="s">
        <v>1565</v>
      </c>
    </row>
    <row r="347" spans="1:7" ht="12.75">
      <c r="A347">
        <v>65481</v>
      </c>
      <c r="B347">
        <v>6548100000</v>
      </c>
      <c r="C347" t="s">
        <v>1566</v>
      </c>
      <c r="D347" t="s">
        <v>1567</v>
      </c>
      <c r="E347" t="s">
        <v>1568</v>
      </c>
      <c r="F347" t="s">
        <v>1569</v>
      </c>
      <c r="G347" t="s">
        <v>1570</v>
      </c>
    </row>
    <row r="348" spans="1:7" ht="12.75">
      <c r="A348">
        <v>65482</v>
      </c>
      <c r="B348">
        <v>6548200000</v>
      </c>
      <c r="C348" t="s">
        <v>1571</v>
      </c>
      <c r="D348" t="s">
        <v>1572</v>
      </c>
      <c r="E348" t="s">
        <v>1573</v>
      </c>
      <c r="F348" t="s">
        <v>1574</v>
      </c>
      <c r="G348" t="s">
        <v>1575</v>
      </c>
    </row>
    <row r="349" spans="1:7" ht="12.75">
      <c r="A349">
        <v>65821</v>
      </c>
      <c r="B349">
        <v>6582100000</v>
      </c>
      <c r="C349" t="s">
        <v>1576</v>
      </c>
      <c r="D349" t="s">
        <v>1577</v>
      </c>
      <c r="E349" t="s">
        <v>1578</v>
      </c>
      <c r="F349" t="s">
        <v>1579</v>
      </c>
      <c r="G349" t="s">
        <v>1580</v>
      </c>
    </row>
    <row r="350" spans="1:7" ht="12.75">
      <c r="A350">
        <v>65822</v>
      </c>
      <c r="B350">
        <v>6582200000</v>
      </c>
      <c r="C350" t="s">
        <v>1581</v>
      </c>
      <c r="D350" t="s">
        <v>1582</v>
      </c>
      <c r="E350" t="s">
        <v>1583</v>
      </c>
      <c r="F350" t="s">
        <v>1584</v>
      </c>
      <c r="G350" t="s">
        <v>1585</v>
      </c>
    </row>
    <row r="351" spans="1:7" ht="12.75">
      <c r="A351">
        <v>65831</v>
      </c>
      <c r="B351">
        <v>6583100000</v>
      </c>
      <c r="C351" t="s">
        <v>1586</v>
      </c>
      <c r="D351" t="s">
        <v>1587</v>
      </c>
      <c r="E351" t="s">
        <v>1588</v>
      </c>
      <c r="F351" t="s">
        <v>1586</v>
      </c>
      <c r="G351" t="s">
        <v>1589</v>
      </c>
    </row>
    <row r="352" spans="1:7" ht="12.75">
      <c r="A352">
        <v>65832</v>
      </c>
      <c r="B352">
        <v>6583200000</v>
      </c>
      <c r="C352" t="s">
        <v>1590</v>
      </c>
      <c r="D352" t="s">
        <v>1591</v>
      </c>
      <c r="E352" t="s">
        <v>1592</v>
      </c>
      <c r="F352" t="s">
        <v>1593</v>
      </c>
      <c r="G352" t="s">
        <v>1594</v>
      </c>
    </row>
    <row r="353" spans="1:7" ht="12.75">
      <c r="A353">
        <v>65841</v>
      </c>
      <c r="B353">
        <v>6584100000</v>
      </c>
      <c r="C353" t="s">
        <v>1595</v>
      </c>
      <c r="D353" t="s">
        <v>1596</v>
      </c>
      <c r="E353" t="s">
        <v>1597</v>
      </c>
      <c r="F353" t="s">
        <v>1595</v>
      </c>
      <c r="G353" t="s">
        <v>1598</v>
      </c>
    </row>
    <row r="354" spans="1:7" ht="12.75">
      <c r="A354">
        <v>65842</v>
      </c>
      <c r="B354">
        <v>6584200000</v>
      </c>
      <c r="C354" t="s">
        <v>1599</v>
      </c>
      <c r="D354" t="s">
        <v>1600</v>
      </c>
      <c r="E354" t="s">
        <v>1601</v>
      </c>
      <c r="F354" t="s">
        <v>1602</v>
      </c>
      <c r="G354" t="s">
        <v>1603</v>
      </c>
    </row>
    <row r="543" ht="12.75">
      <c r="HY54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110"/>
  <sheetViews>
    <sheetView workbookViewId="0" topLeftCell="A1">
      <selection activeCell="B1" sqref="B1:C16384"/>
    </sheetView>
  </sheetViews>
  <sheetFormatPr defaultColWidth="11.421875" defaultRowHeight="12.75"/>
  <cols>
    <col min="1" max="1" width="16.8515625" style="0" customWidth="1"/>
    <col min="2" max="2" width="16.140625" style="98" customWidth="1"/>
  </cols>
  <sheetData>
    <row r="1" spans="1:2" ht="12.75">
      <c r="A1" t="s">
        <v>585</v>
      </c>
      <c r="B1" s="98" t="s">
        <v>586</v>
      </c>
    </row>
    <row r="2" spans="1:2" ht="12.75">
      <c r="A2">
        <v>6161000000</v>
      </c>
      <c r="B2" s="98">
        <v>2511013.1</v>
      </c>
    </row>
    <row r="4" spans="1:2" ht="12.75">
      <c r="A4">
        <v>6064000000</v>
      </c>
      <c r="B4" s="98">
        <v>364.83</v>
      </c>
    </row>
    <row r="5" spans="1:2" ht="12.75">
      <c r="A5">
        <v>6113210000</v>
      </c>
      <c r="B5" s="98">
        <v>32872.58</v>
      </c>
    </row>
    <row r="6" spans="1:2" ht="12.75">
      <c r="A6">
        <v>6221000000</v>
      </c>
      <c r="B6" s="98">
        <v>11801.02</v>
      </c>
    </row>
    <row r="8" spans="1:2" ht="12.75">
      <c r="A8">
        <v>6062500000</v>
      </c>
      <c r="B8" s="98">
        <v>29007.64</v>
      </c>
    </row>
    <row r="9" spans="1:2" ht="12.75">
      <c r="A9">
        <v>6113230000</v>
      </c>
      <c r="B9" s="98">
        <v>28909.45</v>
      </c>
    </row>
    <row r="10" spans="1:2" ht="12.75">
      <c r="A10">
        <v>6115420000</v>
      </c>
      <c r="B10" s="98">
        <v>28823.31</v>
      </c>
    </row>
    <row r="11" spans="1:2" ht="12.75">
      <c r="A11">
        <v>6136000000</v>
      </c>
      <c r="B11" s="98">
        <v>2691</v>
      </c>
    </row>
    <row r="12" spans="1:2" ht="12.75">
      <c r="A12">
        <v>6151000000</v>
      </c>
      <c r="B12" s="98">
        <v>8011.37</v>
      </c>
    </row>
    <row r="13" spans="1:2" ht="12.75">
      <c r="A13">
        <v>6157100000</v>
      </c>
      <c r="B13" s="98">
        <v>112844.14</v>
      </c>
    </row>
    <row r="14" spans="1:2" ht="12.75">
      <c r="A14">
        <v>6184100000</v>
      </c>
      <c r="B14" s="98">
        <v>22398.4</v>
      </c>
    </row>
    <row r="15" spans="1:2" ht="12.75">
      <c r="A15">
        <v>6184300000</v>
      </c>
      <c r="B15" s="98">
        <v>3283.94</v>
      </c>
    </row>
    <row r="17" spans="1:2" ht="12.75">
      <c r="A17">
        <v>6062100000</v>
      </c>
      <c r="B17" s="98">
        <v>43993.55</v>
      </c>
    </row>
    <row r="18" spans="1:2" ht="12.75">
      <c r="A18">
        <v>6062200000</v>
      </c>
      <c r="B18" s="98">
        <v>541889.76</v>
      </c>
    </row>
    <row r="19" spans="1:2" ht="12.75">
      <c r="A19">
        <v>6062300000</v>
      </c>
      <c r="B19" s="98">
        <v>169221.81</v>
      </c>
    </row>
    <row r="20" spans="1:2" ht="12.75">
      <c r="A20">
        <v>6062400000</v>
      </c>
      <c r="B20" s="98">
        <v>13575.71</v>
      </c>
    </row>
    <row r="21" spans="1:2" ht="12.75">
      <c r="A21">
        <v>6062600000</v>
      </c>
      <c r="B21" s="98">
        <v>1913.15</v>
      </c>
    </row>
    <row r="22" spans="1:4" ht="12.75">
      <c r="A22">
        <v>6062800000</v>
      </c>
      <c r="B22" s="98">
        <v>5474.5</v>
      </c>
      <c r="D22" s="98">
        <f>B21+B22</f>
        <v>7387.65</v>
      </c>
    </row>
    <row r="24" spans="1:2" ht="12.75">
      <c r="A24">
        <v>6065500000</v>
      </c>
      <c r="B24" s="98">
        <v>1674.4</v>
      </c>
    </row>
    <row r="25" spans="1:2" ht="12.75">
      <c r="A25">
        <v>6066400000</v>
      </c>
      <c r="B25" s="98">
        <v>40286.53</v>
      </c>
    </row>
    <row r="26" spans="1:2" ht="12.75">
      <c r="A26">
        <v>6066610000</v>
      </c>
      <c r="B26" s="98">
        <v>187592.21</v>
      </c>
    </row>
    <row r="27" spans="1:2" ht="12.75">
      <c r="A27">
        <v>6066620000</v>
      </c>
      <c r="B27" s="98">
        <v>112459.27</v>
      </c>
    </row>
    <row r="28" spans="1:2" ht="12.75">
      <c r="A28">
        <v>6066630000</v>
      </c>
      <c r="B28" s="98">
        <v>147090.17</v>
      </c>
    </row>
    <row r="29" spans="1:2" ht="12.75">
      <c r="A29">
        <v>6068800000</v>
      </c>
      <c r="B29" s="98">
        <v>53326.38</v>
      </c>
    </row>
    <row r="30" spans="1:2" ht="12.75">
      <c r="A30">
        <v>6118100000</v>
      </c>
      <c r="B30" s="98">
        <v>91625.82</v>
      </c>
    </row>
    <row r="32" spans="1:2" ht="12.75">
      <c r="A32">
        <v>6153110000</v>
      </c>
      <c r="B32" s="98">
        <v>704645.03</v>
      </c>
    </row>
    <row r="33" spans="1:2" ht="12.75">
      <c r="A33">
        <v>6154000000</v>
      </c>
      <c r="B33" s="98">
        <v>274560.79</v>
      </c>
    </row>
    <row r="34" spans="1:2" ht="12.75">
      <c r="A34">
        <v>6155000000</v>
      </c>
      <c r="B34" s="98">
        <v>61330.39</v>
      </c>
    </row>
    <row r="35" spans="1:2" ht="12.75">
      <c r="A35">
        <v>6263000000</v>
      </c>
      <c r="B35" s="98">
        <v>43621</v>
      </c>
    </row>
    <row r="36" spans="1:2" ht="12.75">
      <c r="A36">
        <v>6131000000</v>
      </c>
      <c r="B36" s="98">
        <v>101591.6</v>
      </c>
    </row>
    <row r="37" spans="1:2" ht="12.75">
      <c r="A37">
        <v>6134000000</v>
      </c>
      <c r="B37" s="98">
        <v>167442.12</v>
      </c>
    </row>
    <row r="38" spans="1:2" ht="12.75">
      <c r="A38">
        <v>6222000000</v>
      </c>
      <c r="B38" s="98">
        <v>67381.12</v>
      </c>
    </row>
    <row r="39" spans="1:2" ht="12.75">
      <c r="A39">
        <v>6228000000</v>
      </c>
      <c r="B39" s="98">
        <v>15300</v>
      </c>
    </row>
    <row r="41" spans="1:2" ht="12.75">
      <c r="A41">
        <v>6212300000</v>
      </c>
      <c r="B41" s="98">
        <v>15144.87</v>
      </c>
    </row>
    <row r="42" spans="1:2" ht="12.75">
      <c r="A42">
        <v>6212870000</v>
      </c>
      <c r="B42" s="98">
        <v>811.6</v>
      </c>
    </row>
    <row r="43" spans="1:2" ht="12.75">
      <c r="A43">
        <v>6212880000</v>
      </c>
      <c r="B43" s="98">
        <v>509</v>
      </c>
    </row>
    <row r="45" spans="1:2" ht="12.75">
      <c r="A45">
        <v>6068100000</v>
      </c>
      <c r="B45" s="98">
        <v>18703.66</v>
      </c>
    </row>
    <row r="46" spans="1:2" ht="12.75">
      <c r="A46">
        <v>6118500000</v>
      </c>
      <c r="B46" s="98">
        <v>66868.3</v>
      </c>
    </row>
    <row r="48" spans="1:2" ht="12.75">
      <c r="A48">
        <v>6111100000</v>
      </c>
      <c r="B48" s="98">
        <v>45755.44</v>
      </c>
    </row>
    <row r="49" spans="1:2" ht="12.75">
      <c r="A49">
        <v>6115110000</v>
      </c>
      <c r="B49" s="98">
        <v>7586.14</v>
      </c>
    </row>
    <row r="50" spans="1:2" ht="12.75">
      <c r="A50">
        <v>6115120000</v>
      </c>
      <c r="B50" s="98">
        <v>62230.25</v>
      </c>
    </row>
    <row r="51" spans="1:2" ht="12.75">
      <c r="A51">
        <v>6162300000</v>
      </c>
      <c r="B51" s="98">
        <v>148055.22</v>
      </c>
    </row>
    <row r="53" spans="1:2" ht="12.75">
      <c r="A53">
        <v>6113110000</v>
      </c>
      <c r="B53" s="98">
        <v>2127110.36</v>
      </c>
    </row>
    <row r="54" spans="1:2" ht="12.75">
      <c r="A54">
        <v>6113120000</v>
      </c>
      <c r="B54" s="98">
        <v>279339.39</v>
      </c>
    </row>
    <row r="55" spans="1:2" ht="12.75">
      <c r="A55">
        <v>6113130000</v>
      </c>
      <c r="B55" s="98">
        <v>312509</v>
      </c>
    </row>
    <row r="57" spans="1:2" ht="12.75">
      <c r="A57">
        <v>6065700000</v>
      </c>
      <c r="B57" s="98">
        <v>2552.36</v>
      </c>
    </row>
    <row r="58" spans="1:2" ht="12.75">
      <c r="A58">
        <v>6115410000</v>
      </c>
      <c r="B58" s="98">
        <v>16626.96</v>
      </c>
    </row>
    <row r="59" spans="1:2" ht="12.75">
      <c r="A59">
        <v>6115430000</v>
      </c>
      <c r="B59" s="98">
        <v>120354.25</v>
      </c>
    </row>
    <row r="60" spans="1:2" ht="12.75">
      <c r="A60">
        <v>6115450000</v>
      </c>
      <c r="B60" s="98">
        <v>35541.5</v>
      </c>
    </row>
    <row r="61" spans="1:2" ht="12.75">
      <c r="A61">
        <v>6115470000</v>
      </c>
      <c r="B61" s="98">
        <v>31291.9</v>
      </c>
    </row>
    <row r="63" spans="1:2" ht="12.75">
      <c r="A63">
        <v>6066110000</v>
      </c>
      <c r="B63" s="98">
        <v>202584.82</v>
      </c>
    </row>
    <row r="64" spans="1:2" ht="12.75">
      <c r="A64">
        <v>6066120000</v>
      </c>
      <c r="B64" s="98">
        <v>11370.37</v>
      </c>
    </row>
    <row r="65" spans="1:2" ht="12.75">
      <c r="A65">
        <v>6066180000</v>
      </c>
      <c r="B65" s="98">
        <v>51129.37</v>
      </c>
    </row>
    <row r="66" spans="1:2" ht="12.75">
      <c r="A66">
        <v>6066210000</v>
      </c>
      <c r="B66" s="98">
        <v>413.24</v>
      </c>
    </row>
    <row r="68" spans="1:2" ht="12.75">
      <c r="A68">
        <v>6065300000</v>
      </c>
      <c r="B68" s="98">
        <v>9323.89</v>
      </c>
    </row>
    <row r="69" spans="1:2" ht="12.75">
      <c r="A69">
        <v>6065400000</v>
      </c>
      <c r="B69" s="98">
        <v>2778.29</v>
      </c>
    </row>
    <row r="70" spans="1:2" ht="12.75">
      <c r="A70">
        <v>6065600000</v>
      </c>
      <c r="B70" s="98">
        <v>39768.94</v>
      </c>
    </row>
    <row r="71" spans="1:2" ht="12.75">
      <c r="A71">
        <v>6066140000</v>
      </c>
      <c r="B71" s="98">
        <v>214.42</v>
      </c>
    </row>
    <row r="72" spans="1:2" ht="12.75">
      <c r="A72">
        <v>6066220000</v>
      </c>
      <c r="B72" s="98">
        <v>1133.98</v>
      </c>
    </row>
    <row r="73" spans="1:2" ht="12.75">
      <c r="A73">
        <v>6066310000</v>
      </c>
      <c r="B73" s="98">
        <v>547.77</v>
      </c>
    </row>
    <row r="74" spans="1:2" ht="12.75">
      <c r="A74">
        <v>6066320000</v>
      </c>
      <c r="B74" s="98">
        <v>8080.71</v>
      </c>
    </row>
    <row r="75" spans="1:2" ht="12.75">
      <c r="A75">
        <v>6067200000</v>
      </c>
      <c r="B75" s="98">
        <v>661.63</v>
      </c>
    </row>
    <row r="76" spans="1:2" ht="12.75">
      <c r="A76">
        <v>6068200000</v>
      </c>
      <c r="B76" s="98">
        <v>953.99</v>
      </c>
    </row>
    <row r="78" spans="1:2" ht="12.75">
      <c r="A78">
        <v>6066500000</v>
      </c>
      <c r="B78" s="98">
        <v>336716.22</v>
      </c>
    </row>
    <row r="80" spans="1:2" ht="12.75">
      <c r="A80">
        <v>6068300000</v>
      </c>
      <c r="B80" s="98">
        <v>4896.02</v>
      </c>
    </row>
    <row r="81" spans="1:2" ht="12.75">
      <c r="A81">
        <v>6182000000</v>
      </c>
      <c r="B81" s="98">
        <v>578325.07</v>
      </c>
    </row>
    <row r="82" spans="1:2" ht="12.75">
      <c r="A82">
        <v>6183000000</v>
      </c>
      <c r="B82" s="98">
        <v>41369.26</v>
      </c>
    </row>
    <row r="84" spans="1:2" ht="12.75">
      <c r="A84">
        <v>6117200000</v>
      </c>
      <c r="B84" s="98">
        <v>14306.55</v>
      </c>
    </row>
    <row r="85" spans="1:2" ht="12.75">
      <c r="A85">
        <v>6118600000</v>
      </c>
      <c r="B85" s="98">
        <v>1377.75</v>
      </c>
    </row>
    <row r="86" spans="1:2" ht="12.75">
      <c r="A86">
        <v>6135000000</v>
      </c>
      <c r="B86" s="98">
        <v>12022.31</v>
      </c>
    </row>
    <row r="87" spans="1:2" ht="12.75">
      <c r="A87">
        <v>6156000000</v>
      </c>
      <c r="B87" s="98">
        <v>42660.79</v>
      </c>
    </row>
    <row r="88" spans="1:2" ht="12.75">
      <c r="A88">
        <v>6171000000</v>
      </c>
      <c r="B88" s="98">
        <v>315600.44</v>
      </c>
    </row>
    <row r="89" spans="1:2" ht="12.75">
      <c r="A89">
        <v>6188000000</v>
      </c>
      <c r="B89" s="98">
        <v>864061.16</v>
      </c>
    </row>
    <row r="91" spans="1:2" ht="12.75">
      <c r="A91">
        <v>6118300000</v>
      </c>
      <c r="B91" s="98">
        <v>153943.97</v>
      </c>
    </row>
    <row r="92" spans="1:2" ht="12.75">
      <c r="A92">
        <v>6181000000</v>
      </c>
      <c r="B92" s="98">
        <v>9297.67</v>
      </c>
    </row>
    <row r="94" spans="1:2" ht="12.75">
      <c r="A94">
        <v>6162100000</v>
      </c>
      <c r="B94" s="98">
        <v>54315.13</v>
      </c>
    </row>
    <row r="95" spans="1:2" ht="12.75">
      <c r="A95">
        <v>6162200000</v>
      </c>
      <c r="B95" s="98">
        <v>283283.54</v>
      </c>
    </row>
    <row r="97" spans="1:2" ht="12.75">
      <c r="A97">
        <v>6061100000</v>
      </c>
      <c r="B97" s="98">
        <v>281.06</v>
      </c>
    </row>
    <row r="98" spans="1:2" ht="12.75">
      <c r="A98">
        <v>6065100000</v>
      </c>
      <c r="B98" s="98">
        <v>13473.78</v>
      </c>
    </row>
    <row r="99" spans="1:2" ht="12.75">
      <c r="A99">
        <v>6115210000</v>
      </c>
      <c r="B99" s="98">
        <v>1153844.57</v>
      </c>
    </row>
    <row r="100" spans="1:2" ht="12.75">
      <c r="A100">
        <v>6115230000</v>
      </c>
      <c r="B100" s="98">
        <v>6459.94</v>
      </c>
    </row>
    <row r="101" spans="1:2" ht="12.75">
      <c r="A101">
        <v>6115240000</v>
      </c>
      <c r="B101" s="98">
        <v>6371.98</v>
      </c>
    </row>
    <row r="102" spans="1:2" ht="12.75">
      <c r="A102">
        <v>2313100000</v>
      </c>
      <c r="B102" s="98">
        <v>17322.72</v>
      </c>
    </row>
    <row r="103" spans="1:2" ht="12.75">
      <c r="A103">
        <v>2313100000</v>
      </c>
      <c r="B103" s="98">
        <v>4198.63</v>
      </c>
    </row>
    <row r="104" spans="1:2" ht="12.75">
      <c r="A104">
        <v>6061200000</v>
      </c>
      <c r="B104" s="98">
        <v>126</v>
      </c>
    </row>
    <row r="105" spans="1:2" ht="12.75">
      <c r="A105">
        <v>6065200000</v>
      </c>
      <c r="B105" s="98">
        <v>215.05</v>
      </c>
    </row>
    <row r="106" spans="1:2" ht="12.75">
      <c r="A106">
        <v>6115330000</v>
      </c>
      <c r="B106" s="98">
        <v>69.85</v>
      </c>
    </row>
    <row r="107" spans="1:2" ht="12.75">
      <c r="A107">
        <v>6115380000</v>
      </c>
      <c r="B107" s="98">
        <v>44.94</v>
      </c>
    </row>
    <row r="108" spans="1:2" ht="12.75">
      <c r="A108">
        <v>6115460000</v>
      </c>
      <c r="B108" s="98">
        <v>1.34</v>
      </c>
    </row>
    <row r="109" spans="1:2" ht="12.75">
      <c r="A109">
        <v>6158000000</v>
      </c>
      <c r="B109" s="98">
        <v>115.16</v>
      </c>
    </row>
    <row r="110" ht="12.75">
      <c r="B110" s="98">
        <f>SUM(B2:B109)</f>
        <v>13172668.610000003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19"/>
  <sheetViews>
    <sheetView workbookViewId="0" topLeftCell="A1">
      <selection activeCell="B6" sqref="B6"/>
    </sheetView>
  </sheetViews>
  <sheetFormatPr defaultColWidth="11.421875" defaultRowHeight="12.75"/>
  <cols>
    <col min="1" max="1" width="80.57421875" style="0" customWidth="1"/>
    <col min="2" max="2" width="21.7109375" style="0" customWidth="1"/>
  </cols>
  <sheetData>
    <row r="1" ht="12.75">
      <c r="A1" t="s">
        <v>1549</v>
      </c>
    </row>
    <row r="2" spans="1:2" ht="12.75">
      <c r="A2" t="s">
        <v>1548</v>
      </c>
      <c r="B2" s="98" t="s">
        <v>1547</v>
      </c>
    </row>
    <row r="3" spans="1:2" ht="12.75">
      <c r="A3" t="s">
        <v>1546</v>
      </c>
      <c r="B3" s="98">
        <v>3559.52</v>
      </c>
    </row>
    <row r="4" spans="1:2" ht="12.75">
      <c r="A4" t="s">
        <v>1545</v>
      </c>
      <c r="B4" s="98">
        <v>20857.4</v>
      </c>
    </row>
    <row r="5" spans="1:2" ht="12.75">
      <c r="A5" t="s">
        <v>1544</v>
      </c>
      <c r="B5" s="98">
        <v>13741.85</v>
      </c>
    </row>
    <row r="6" spans="1:2" ht="12.75">
      <c r="A6" t="s">
        <v>1539</v>
      </c>
      <c r="B6" s="98">
        <v>36774.16</v>
      </c>
    </row>
    <row r="7" spans="1:2" ht="12.75">
      <c r="A7" t="s">
        <v>1538</v>
      </c>
      <c r="B7" s="98">
        <v>21942.06</v>
      </c>
    </row>
    <row r="8" spans="1:2" ht="12.75">
      <c r="A8" t="s">
        <v>1537</v>
      </c>
      <c r="B8" s="98">
        <v>32733.01</v>
      </c>
    </row>
    <row r="9" spans="1:2" ht="12.75">
      <c r="A9" t="s">
        <v>1536</v>
      </c>
      <c r="B9" s="98">
        <v>455.46</v>
      </c>
    </row>
    <row r="10" spans="1:2" ht="12.75">
      <c r="A10" t="s">
        <v>1535</v>
      </c>
      <c r="B10" s="98">
        <v>76930.98</v>
      </c>
    </row>
    <row r="11" spans="1:2" ht="12.75">
      <c r="A11" t="s">
        <v>1534</v>
      </c>
      <c r="B11" s="98">
        <v>23453.46</v>
      </c>
    </row>
    <row r="12" spans="1:2" ht="12.75">
      <c r="A12" t="s">
        <v>1533</v>
      </c>
      <c r="B12" s="98">
        <v>12027.46</v>
      </c>
    </row>
    <row r="13" spans="1:2" ht="12.75">
      <c r="A13" t="s">
        <v>1532</v>
      </c>
      <c r="B13" s="98">
        <v>242475.36</v>
      </c>
    </row>
    <row r="16" spans="1:2" ht="12.75">
      <c r="A16" t="s">
        <v>1711</v>
      </c>
      <c r="B16" s="98">
        <f>B7+B8</f>
        <v>54675.07</v>
      </c>
    </row>
    <row r="17" spans="1:2" ht="12.75">
      <c r="A17" t="s">
        <v>1550</v>
      </c>
      <c r="B17" s="98">
        <f>B4+B5+B10</f>
        <v>111530.23</v>
      </c>
    </row>
    <row r="19" spans="1:2" ht="12.75">
      <c r="A19" t="s">
        <v>1551</v>
      </c>
      <c r="B19" s="98">
        <f>B3+B9+B12+B11</f>
        <v>39495.899999999994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bseguin-cp</dc:creator>
  <cp:keywords/>
  <dc:description/>
  <cp:lastModifiedBy>Sylviane Durand</cp:lastModifiedBy>
  <cp:lastPrinted>2012-02-22T12:13:17Z</cp:lastPrinted>
  <dcterms:created xsi:type="dcterms:W3CDTF">2012-01-30T08:35:50Z</dcterms:created>
  <dcterms:modified xsi:type="dcterms:W3CDTF">2012-02-22T12:13:30Z</dcterms:modified>
  <cp:category/>
  <cp:version/>
  <cp:contentType/>
  <cp:contentStatus/>
</cp:coreProperties>
</file>